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C:\Users\Antonio\Desktop\PREZZIARI DA CARICARE\prezzario\"/>
    </mc:Choice>
  </mc:AlternateContent>
  <xr:revisionPtr revIDLastSave="0" documentId="13_ncr:1_{9565FE01-0344-4ADB-A40E-CB7835453DD5}" xr6:coauthVersionLast="47" xr6:coauthVersionMax="47" xr10:uidLastSave="{00000000-0000-0000-0000-000000000000}"/>
  <bookViews>
    <workbookView xWindow="-108" yWindow="-108" windowWidth="23256" windowHeight="12576" xr2:uid="{00000000-000D-0000-FFFF-FFFF00000000}"/>
  </bookViews>
  <sheets>
    <sheet name="Tabelle" sheetId="1" r:id="rId1"/>
    <sheet name="Foglio2" sheetId="3" r:id="rId2"/>
  </sheets>
  <definedNames>
    <definedName name="_xlnm.Print_Area" localSheetId="0">Tabelle!$A$1:$G$1725</definedName>
  </definedNames>
  <calcPr calcId="191029"/>
</workbook>
</file>

<file path=xl/calcChain.xml><?xml version="1.0" encoding="utf-8"?>
<calcChain xmlns="http://schemas.openxmlformats.org/spreadsheetml/2006/main">
  <c r="F1316" i="1" l="1"/>
  <c r="F1317" i="1" s="1"/>
  <c r="F1313" i="1"/>
  <c r="F1312" i="1"/>
  <c r="F1314" i="1" l="1"/>
  <c r="F1318" i="1" s="1"/>
  <c r="F1319" i="1" l="1"/>
  <c r="F1320" i="1" l="1"/>
  <c r="F1321" i="1" l="1"/>
  <c r="F1322" i="1" l="1"/>
  <c r="G1317" i="1" l="1"/>
  <c r="G1314" i="1"/>
  <c r="G1319" i="1"/>
  <c r="G1321" i="1"/>
  <c r="G1322" i="1" l="1"/>
  <c r="F1472" i="1" l="1"/>
  <c r="F1473" i="1" s="1"/>
  <c r="F1469" i="1"/>
  <c r="F1468" i="1"/>
  <c r="F1456" i="1"/>
  <c r="F1457" i="1" s="1"/>
  <c r="F1453" i="1"/>
  <c r="F1452" i="1"/>
  <c r="F1470" i="1" l="1"/>
  <c r="F1474" i="1" s="1"/>
  <c r="F1454" i="1"/>
  <c r="F1458" i="1" s="1"/>
  <c r="F1475" i="1" l="1"/>
  <c r="F1476" i="1" s="1"/>
  <c r="F1459" i="1"/>
  <c r="F1477" i="1" l="1"/>
  <c r="F1460" i="1"/>
  <c r="F1478" i="1" l="1"/>
  <c r="F1461" i="1"/>
  <c r="G1470" i="1" l="1"/>
  <c r="G1473" i="1"/>
  <c r="G1475" i="1"/>
  <c r="G1477" i="1"/>
  <c r="F1462" i="1"/>
  <c r="G1478" i="1" l="1"/>
  <c r="G1457" i="1"/>
  <c r="G1454" i="1"/>
  <c r="G1459" i="1"/>
  <c r="G1461" i="1"/>
  <c r="G1462" i="1" l="1"/>
  <c r="F1487" i="1" l="1"/>
  <c r="F1488" i="1" s="1"/>
  <c r="F1484" i="1"/>
  <c r="F1485" i="1" s="1"/>
  <c r="F1489" i="1" l="1"/>
  <c r="F1490" i="1" l="1"/>
  <c r="F1491" i="1" s="1"/>
  <c r="F1492" i="1" l="1"/>
  <c r="F1493" i="1" s="1"/>
  <c r="G1488" i="1" l="1"/>
  <c r="G1485" i="1"/>
  <c r="G1490" i="1"/>
  <c r="G1492" i="1"/>
  <c r="G1493" i="1" l="1"/>
  <c r="F285" i="1" l="1"/>
  <c r="F286" i="1" s="1"/>
  <c r="F282" i="1"/>
  <c r="F281" i="1"/>
  <c r="F269" i="1"/>
  <c r="F270" i="1" s="1"/>
  <c r="F266" i="1"/>
  <c r="F265" i="1"/>
  <c r="F253" i="1"/>
  <c r="F254" i="1" s="1"/>
  <c r="F250" i="1"/>
  <c r="F249" i="1"/>
  <c r="F237" i="1"/>
  <c r="F238" i="1" s="1"/>
  <c r="F234" i="1"/>
  <c r="F233" i="1"/>
  <c r="F221" i="1"/>
  <c r="F222" i="1" s="1"/>
  <c r="F218" i="1"/>
  <c r="F217" i="1"/>
  <c r="F205" i="1"/>
  <c r="F206" i="1" s="1"/>
  <c r="F202" i="1"/>
  <c r="F201" i="1"/>
  <c r="F189" i="1"/>
  <c r="F190" i="1" s="1"/>
  <c r="F186" i="1"/>
  <c r="F187" i="1" s="1"/>
  <c r="F174" i="1"/>
  <c r="F175" i="1" s="1"/>
  <c r="F171" i="1"/>
  <c r="F172" i="1" s="1"/>
  <c r="F159" i="1"/>
  <c r="F160" i="1" s="1"/>
  <c r="F156" i="1"/>
  <c r="F157" i="1" s="1"/>
  <c r="F219" i="1" l="1"/>
  <c r="F223" i="1" s="1"/>
  <c r="F191" i="1"/>
  <c r="F161" i="1"/>
  <c r="F162" i="1" s="1"/>
  <c r="F235" i="1"/>
  <c r="F239" i="1" s="1"/>
  <c r="F283" i="1"/>
  <c r="F287" i="1" s="1"/>
  <c r="F176" i="1"/>
  <c r="F177" i="1" s="1"/>
  <c r="F203" i="1"/>
  <c r="F251" i="1"/>
  <c r="F255" i="1" s="1"/>
  <c r="F267" i="1"/>
  <c r="F271" i="1" s="1"/>
  <c r="F192" i="1"/>
  <c r="F207" i="1"/>
  <c r="F272" i="1" l="1"/>
  <c r="F256" i="1"/>
  <c r="F288" i="1"/>
  <c r="F289" i="1" s="1"/>
  <c r="F240" i="1"/>
  <c r="F241" i="1" s="1"/>
  <c r="F224" i="1"/>
  <c r="F225" i="1" s="1"/>
  <c r="F208" i="1"/>
  <c r="F209" i="1" s="1"/>
  <c r="F178" i="1"/>
  <c r="F193" i="1"/>
  <c r="F163" i="1"/>
  <c r="F164" i="1" l="1"/>
  <c r="F165" i="1" s="1"/>
  <c r="F179" i="1"/>
  <c r="F180" i="1" s="1"/>
  <c r="F210" i="1"/>
  <c r="F226" i="1"/>
  <c r="F242" i="1"/>
  <c r="F290" i="1"/>
  <c r="F194" i="1"/>
  <c r="F195" i="1" s="1"/>
  <c r="F257" i="1"/>
  <c r="F273" i="1"/>
  <c r="F274" i="1" l="1"/>
  <c r="G187" i="1"/>
  <c r="G190" i="1"/>
  <c r="G192" i="1"/>
  <c r="G172" i="1"/>
  <c r="G175" i="1"/>
  <c r="G177" i="1"/>
  <c r="G157" i="1"/>
  <c r="G160" i="1"/>
  <c r="G162" i="1"/>
  <c r="F258" i="1"/>
  <c r="F259" i="1" s="1"/>
  <c r="G194" i="1"/>
  <c r="F291" i="1"/>
  <c r="G290" i="1" s="1"/>
  <c r="F243" i="1"/>
  <c r="F227" i="1"/>
  <c r="G226" i="1" s="1"/>
  <c r="F211" i="1"/>
  <c r="G179" i="1"/>
  <c r="G164" i="1"/>
  <c r="G206" i="1" l="1"/>
  <c r="G203" i="1"/>
  <c r="G208" i="1"/>
  <c r="G238" i="1"/>
  <c r="G235" i="1"/>
  <c r="G240" i="1"/>
  <c r="G251" i="1"/>
  <c r="G254" i="1"/>
  <c r="G256" i="1"/>
  <c r="G180" i="1"/>
  <c r="G222" i="1"/>
  <c r="G219" i="1"/>
  <c r="G224" i="1"/>
  <c r="G286" i="1"/>
  <c r="G283" i="1"/>
  <c r="G288" i="1"/>
  <c r="G258" i="1"/>
  <c r="G165" i="1"/>
  <c r="G210" i="1"/>
  <c r="G242" i="1"/>
  <c r="G195" i="1"/>
  <c r="F275" i="1"/>
  <c r="G291" i="1" l="1"/>
  <c r="G211" i="1"/>
  <c r="G267" i="1"/>
  <c r="G270" i="1"/>
  <c r="G272" i="1"/>
  <c r="G227" i="1"/>
  <c r="G274" i="1"/>
  <c r="G259" i="1"/>
  <c r="G243" i="1"/>
  <c r="G275" i="1" l="1"/>
  <c r="F1719" i="1" l="1"/>
  <c r="F1720" i="1" s="1"/>
  <c r="F1716" i="1"/>
  <c r="F1717" i="1" s="1"/>
  <c r="F1704" i="1"/>
  <c r="F1705" i="1" s="1"/>
  <c r="F1701" i="1"/>
  <c r="F1702" i="1" s="1"/>
  <c r="F1689" i="1"/>
  <c r="F1690" i="1" s="1"/>
  <c r="F1686" i="1"/>
  <c r="F1687" i="1" s="1"/>
  <c r="F1674" i="1"/>
  <c r="F1675" i="1" s="1"/>
  <c r="F1671" i="1"/>
  <c r="F1672" i="1" s="1"/>
  <c r="F1721" i="1" l="1"/>
  <c r="F1706" i="1"/>
  <c r="F1691" i="1"/>
  <c r="F1676" i="1"/>
  <c r="F1659" i="1"/>
  <c r="F1660" i="1" s="1"/>
  <c r="F1656" i="1"/>
  <c r="F1657" i="1" s="1"/>
  <c r="F1644" i="1"/>
  <c r="F1645" i="1" s="1"/>
  <c r="F1641" i="1"/>
  <c r="F1642" i="1" s="1"/>
  <c r="F1629" i="1"/>
  <c r="F1630" i="1" s="1"/>
  <c r="F1626" i="1"/>
  <c r="F1627" i="1" s="1"/>
  <c r="F1612" i="1"/>
  <c r="F1613" i="1" s="1"/>
  <c r="F1609" i="1"/>
  <c r="F1610" i="1" s="1"/>
  <c r="F1597" i="1"/>
  <c r="F1598" i="1" s="1"/>
  <c r="F1594" i="1"/>
  <c r="F1595" i="1" s="1"/>
  <c r="F1582" i="1"/>
  <c r="F1583" i="1" s="1"/>
  <c r="F1579" i="1"/>
  <c r="F1580" i="1" s="1"/>
  <c r="F1566" i="1"/>
  <c r="F1567" i="1" s="1"/>
  <c r="F1563" i="1"/>
  <c r="F1564" i="1" s="1"/>
  <c r="F1550" i="1"/>
  <c r="F1551" i="1" s="1"/>
  <c r="F1547" i="1"/>
  <c r="F1548" i="1" s="1"/>
  <c r="F1535" i="1"/>
  <c r="F1536" i="1" s="1"/>
  <c r="F1532" i="1"/>
  <c r="F1533" i="1" s="1"/>
  <c r="F1502" i="1"/>
  <c r="F1503" i="1" s="1"/>
  <c r="F1499" i="1"/>
  <c r="F1500" i="1" s="1"/>
  <c r="F1722" i="1" l="1"/>
  <c r="F1723" i="1" s="1"/>
  <c r="F1707" i="1"/>
  <c r="F1692" i="1"/>
  <c r="F1677" i="1"/>
  <c r="F1661" i="1"/>
  <c r="F1646" i="1"/>
  <c r="F1631" i="1"/>
  <c r="F1614" i="1"/>
  <c r="F1599" i="1"/>
  <c r="F1584" i="1"/>
  <c r="F1568" i="1"/>
  <c r="F1552" i="1"/>
  <c r="F1537" i="1"/>
  <c r="F1504" i="1"/>
  <c r="F1440" i="1"/>
  <c r="F1441" i="1" s="1"/>
  <c r="F1437" i="1"/>
  <c r="F1438" i="1" s="1"/>
  <c r="F1424" i="1"/>
  <c r="F1425" i="1" s="1"/>
  <c r="F1421" i="1"/>
  <c r="F1422" i="1" s="1"/>
  <c r="F1408" i="1"/>
  <c r="F1409" i="1" s="1"/>
  <c r="F1405" i="1"/>
  <c r="F1406" i="1" s="1"/>
  <c r="F1392" i="1"/>
  <c r="F1393" i="1" s="1"/>
  <c r="F1389" i="1"/>
  <c r="F1390" i="1" s="1"/>
  <c r="F1376" i="1"/>
  <c r="F1377" i="1" s="1"/>
  <c r="F1373" i="1"/>
  <c r="F1374" i="1" s="1"/>
  <c r="F1361" i="1"/>
  <c r="F1362" i="1" s="1"/>
  <c r="F1358" i="1"/>
  <c r="F1359" i="1" s="1"/>
  <c r="F1346" i="1"/>
  <c r="F1347" i="1" s="1"/>
  <c r="F1343" i="1"/>
  <c r="F1344" i="1" s="1"/>
  <c r="F1331" i="1"/>
  <c r="F1332" i="1" s="1"/>
  <c r="F1328" i="1"/>
  <c r="F1329" i="1" s="1"/>
  <c r="F1299" i="1"/>
  <c r="F1300" i="1" s="1"/>
  <c r="F1296" i="1"/>
  <c r="F1297" i="1" s="1"/>
  <c r="F1283" i="1"/>
  <c r="F1284" i="1" s="1"/>
  <c r="F1280" i="1"/>
  <c r="F1281" i="1" s="1"/>
  <c r="F977" i="1"/>
  <c r="F978" i="1" s="1"/>
  <c r="F974" i="1"/>
  <c r="F975" i="1" s="1"/>
  <c r="F1724" i="1" l="1"/>
  <c r="F1708" i="1"/>
  <c r="F1693" i="1"/>
  <c r="F1678" i="1"/>
  <c r="F1662" i="1"/>
  <c r="F1647" i="1"/>
  <c r="F1648" i="1" s="1"/>
  <c r="F1632" i="1"/>
  <c r="F1615" i="1"/>
  <c r="F1600" i="1"/>
  <c r="F1601" i="1" s="1"/>
  <c r="F1585" i="1"/>
  <c r="F1569" i="1"/>
  <c r="F1553" i="1"/>
  <c r="F1538" i="1"/>
  <c r="F1505" i="1"/>
  <c r="F1442" i="1"/>
  <c r="F1426" i="1"/>
  <c r="F1410" i="1"/>
  <c r="F1394" i="1"/>
  <c r="F1378" i="1"/>
  <c r="F1363" i="1"/>
  <c r="F1348" i="1"/>
  <c r="F1333" i="1"/>
  <c r="F1301" i="1"/>
  <c r="F1285" i="1"/>
  <c r="F979" i="1"/>
  <c r="F962" i="1"/>
  <c r="F963" i="1" s="1"/>
  <c r="F959" i="1"/>
  <c r="F960" i="1" s="1"/>
  <c r="F947" i="1"/>
  <c r="F948" i="1" s="1"/>
  <c r="F944" i="1"/>
  <c r="F945" i="1" s="1"/>
  <c r="F1725" i="1" l="1"/>
  <c r="F1709" i="1"/>
  <c r="F1694" i="1"/>
  <c r="F1679" i="1"/>
  <c r="F1680" i="1" s="1"/>
  <c r="F1663" i="1"/>
  <c r="F1649" i="1"/>
  <c r="F1633" i="1"/>
  <c r="F1616" i="1"/>
  <c r="F1602" i="1"/>
  <c r="F1586" i="1"/>
  <c r="F1570" i="1"/>
  <c r="F1554" i="1"/>
  <c r="F1539" i="1"/>
  <c r="F1506" i="1"/>
  <c r="F1443" i="1"/>
  <c r="F1427" i="1"/>
  <c r="F1411" i="1"/>
  <c r="F1395" i="1"/>
  <c r="F1379" i="1"/>
  <c r="F1364" i="1"/>
  <c r="F1365" i="1" s="1"/>
  <c r="F1349" i="1"/>
  <c r="F1334" i="1"/>
  <c r="F1302" i="1"/>
  <c r="F1286" i="1"/>
  <c r="F1287" i="1" s="1"/>
  <c r="F980" i="1"/>
  <c r="F964" i="1"/>
  <c r="F949" i="1"/>
  <c r="F932" i="1"/>
  <c r="F933" i="1" s="1"/>
  <c r="F929" i="1"/>
  <c r="F930" i="1" s="1"/>
  <c r="F913" i="1"/>
  <c r="F914" i="1" s="1"/>
  <c r="F910" i="1"/>
  <c r="F911" i="1" s="1"/>
  <c r="F898" i="1"/>
  <c r="F899" i="1" s="1"/>
  <c r="F895" i="1"/>
  <c r="F896" i="1" s="1"/>
  <c r="F883" i="1"/>
  <c r="F884" i="1" s="1"/>
  <c r="F880" i="1"/>
  <c r="F881" i="1" s="1"/>
  <c r="F781" i="1"/>
  <c r="F782" i="1" s="1"/>
  <c r="F778" i="1"/>
  <c r="F779" i="1" s="1"/>
  <c r="F766" i="1"/>
  <c r="F767" i="1" s="1"/>
  <c r="F763" i="1"/>
  <c r="F764" i="1" s="1"/>
  <c r="F743" i="1"/>
  <c r="F744" i="1" s="1"/>
  <c r="F740" i="1"/>
  <c r="F741" i="1" s="1"/>
  <c r="F728" i="1"/>
  <c r="F729" i="1" s="1"/>
  <c r="F725" i="1"/>
  <c r="F726" i="1" s="1"/>
  <c r="F713" i="1"/>
  <c r="F714" i="1" s="1"/>
  <c r="F710" i="1"/>
  <c r="F711" i="1" s="1"/>
  <c r="F698" i="1"/>
  <c r="F699" i="1" s="1"/>
  <c r="F695" i="1"/>
  <c r="F696" i="1" s="1"/>
  <c r="F682" i="1"/>
  <c r="F683" i="1" s="1"/>
  <c r="F679" i="1"/>
  <c r="F680" i="1" s="1"/>
  <c r="F666" i="1"/>
  <c r="F667" i="1" s="1"/>
  <c r="F663" i="1"/>
  <c r="F664" i="1" s="1"/>
  <c r="F651" i="1"/>
  <c r="F652" i="1" s="1"/>
  <c r="F648" i="1"/>
  <c r="F649" i="1" s="1"/>
  <c r="F636" i="1"/>
  <c r="F637" i="1" s="1"/>
  <c r="F633" i="1"/>
  <c r="F634" i="1" s="1"/>
  <c r="G1717" i="1" l="1"/>
  <c r="G1720" i="1"/>
  <c r="G1722" i="1"/>
  <c r="G1724" i="1"/>
  <c r="F1710" i="1"/>
  <c r="F1695" i="1"/>
  <c r="G1679" i="1"/>
  <c r="G1675" i="1"/>
  <c r="G1672" i="1"/>
  <c r="G1677" i="1"/>
  <c r="F1664" i="1"/>
  <c r="F1650" i="1"/>
  <c r="F1634" i="1"/>
  <c r="F1617" i="1"/>
  <c r="F1603" i="1"/>
  <c r="F1587" i="1"/>
  <c r="F1571" i="1"/>
  <c r="F1555" i="1"/>
  <c r="F1540" i="1"/>
  <c r="F1507" i="1"/>
  <c r="F1444" i="1"/>
  <c r="F1428" i="1"/>
  <c r="F1412" i="1"/>
  <c r="F1396" i="1"/>
  <c r="F1380" i="1"/>
  <c r="F1366" i="1"/>
  <c r="F1350" i="1"/>
  <c r="F1335" i="1"/>
  <c r="F1303" i="1"/>
  <c r="F1288" i="1"/>
  <c r="F981" i="1"/>
  <c r="F965" i="1"/>
  <c r="F950" i="1"/>
  <c r="F934" i="1"/>
  <c r="F915" i="1"/>
  <c r="F900" i="1"/>
  <c r="F885" i="1"/>
  <c r="F783" i="1"/>
  <c r="F768" i="1"/>
  <c r="F745" i="1"/>
  <c r="F730" i="1"/>
  <c r="F715" i="1"/>
  <c r="F700" i="1"/>
  <c r="F684" i="1"/>
  <c r="F668" i="1"/>
  <c r="F653" i="1"/>
  <c r="F638" i="1"/>
  <c r="F617" i="1"/>
  <c r="F618" i="1" s="1"/>
  <c r="F614" i="1"/>
  <c r="F615" i="1" s="1"/>
  <c r="F601" i="1"/>
  <c r="F602" i="1" s="1"/>
  <c r="F598" i="1"/>
  <c r="F599" i="1" s="1"/>
  <c r="F585" i="1"/>
  <c r="F586" i="1" s="1"/>
  <c r="F582" i="1"/>
  <c r="F583" i="1" s="1"/>
  <c r="F569" i="1"/>
  <c r="F570" i="1" s="1"/>
  <c r="F566" i="1"/>
  <c r="F567" i="1" s="1"/>
  <c r="F553" i="1"/>
  <c r="F554" i="1" s="1"/>
  <c r="F550" i="1"/>
  <c r="F551" i="1" s="1"/>
  <c r="F490" i="1"/>
  <c r="F491" i="1" s="1"/>
  <c r="F487" i="1"/>
  <c r="F488" i="1" s="1"/>
  <c r="F474" i="1"/>
  <c r="F475" i="1" s="1"/>
  <c r="F471" i="1"/>
  <c r="F472" i="1" s="1"/>
  <c r="G1725" i="1" l="1"/>
  <c r="G1705" i="1"/>
  <c r="G1702" i="1"/>
  <c r="G1707" i="1"/>
  <c r="G1709" i="1"/>
  <c r="G1690" i="1"/>
  <c r="G1687" i="1"/>
  <c r="G1692" i="1"/>
  <c r="G1694" i="1"/>
  <c r="G1680" i="1"/>
  <c r="F1665" i="1"/>
  <c r="G1642" i="1"/>
  <c r="G1645" i="1"/>
  <c r="G1647" i="1"/>
  <c r="G1649" i="1"/>
  <c r="F1635" i="1"/>
  <c r="F1618" i="1"/>
  <c r="G1595" i="1"/>
  <c r="G1598" i="1"/>
  <c r="G1600" i="1"/>
  <c r="G1602" i="1"/>
  <c r="F1588" i="1"/>
  <c r="F1572" i="1"/>
  <c r="F1556" i="1"/>
  <c r="F1541" i="1"/>
  <c r="F1508" i="1"/>
  <c r="F1445" i="1"/>
  <c r="F1429" i="1"/>
  <c r="F1413" i="1"/>
  <c r="F1397" i="1"/>
  <c r="F1381" i="1"/>
  <c r="F1367" i="1"/>
  <c r="F1351" i="1"/>
  <c r="F1336" i="1"/>
  <c r="F1304" i="1"/>
  <c r="F1305" i="1" s="1"/>
  <c r="F1289" i="1"/>
  <c r="F982" i="1"/>
  <c r="F983" i="1" s="1"/>
  <c r="F966" i="1"/>
  <c r="F951" i="1"/>
  <c r="F935" i="1"/>
  <c r="F916" i="1"/>
  <c r="F901" i="1"/>
  <c r="F886" i="1"/>
  <c r="F784" i="1"/>
  <c r="F769" i="1"/>
  <c r="F746" i="1"/>
  <c r="F747" i="1" s="1"/>
  <c r="F731" i="1"/>
  <c r="F716" i="1"/>
  <c r="F701" i="1"/>
  <c r="F685" i="1"/>
  <c r="F669" i="1"/>
  <c r="F654" i="1"/>
  <c r="F639" i="1"/>
  <c r="F619" i="1"/>
  <c r="F603" i="1"/>
  <c r="F587" i="1"/>
  <c r="F571" i="1"/>
  <c r="F555" i="1"/>
  <c r="F492" i="1"/>
  <c r="F476" i="1"/>
  <c r="F332" i="1"/>
  <c r="F333" i="1" s="1"/>
  <c r="F329" i="1"/>
  <c r="F330" i="1" s="1"/>
  <c r="F112" i="1"/>
  <c r="F113" i="1" s="1"/>
  <c r="F109" i="1"/>
  <c r="F110" i="1" s="1"/>
  <c r="F127" i="1"/>
  <c r="F128" i="1" s="1"/>
  <c r="F124" i="1"/>
  <c r="F125" i="1" s="1"/>
  <c r="F42" i="1"/>
  <c r="F43" i="1" s="1"/>
  <c r="F39" i="1"/>
  <c r="F40" i="1" s="1"/>
  <c r="F27" i="1"/>
  <c r="F28" i="1" s="1"/>
  <c r="F24" i="1"/>
  <c r="F25" i="1" s="1"/>
  <c r="F12" i="1"/>
  <c r="F13" i="1" s="1"/>
  <c r="F9" i="1"/>
  <c r="F10" i="1" s="1"/>
  <c r="G1710" i="1" l="1"/>
  <c r="G1695" i="1"/>
  <c r="G1660" i="1"/>
  <c r="G1657" i="1"/>
  <c r="G1662" i="1"/>
  <c r="G1664" i="1"/>
  <c r="G1650" i="1"/>
  <c r="G1630" i="1"/>
  <c r="G1627" i="1"/>
  <c r="G1632" i="1"/>
  <c r="G1634" i="1"/>
  <c r="G1613" i="1"/>
  <c r="G1610" i="1"/>
  <c r="G1615" i="1"/>
  <c r="G1617" i="1"/>
  <c r="G1603" i="1"/>
  <c r="G1583" i="1"/>
  <c r="G1580" i="1"/>
  <c r="G1585" i="1"/>
  <c r="G1587" i="1"/>
  <c r="G1567" i="1"/>
  <c r="G1564" i="1"/>
  <c r="G1569" i="1"/>
  <c r="G1571" i="1"/>
  <c r="G1551" i="1"/>
  <c r="G1548" i="1"/>
  <c r="G1553" i="1"/>
  <c r="G1555" i="1"/>
  <c r="G1536" i="1"/>
  <c r="G1533" i="1"/>
  <c r="G1538" i="1"/>
  <c r="G1540" i="1"/>
  <c r="G1503" i="1"/>
  <c r="G1500" i="1"/>
  <c r="G1505" i="1"/>
  <c r="G1507" i="1"/>
  <c r="F1446" i="1"/>
  <c r="F1430" i="1"/>
  <c r="F1414" i="1"/>
  <c r="F1398" i="1"/>
  <c r="F1382" i="1"/>
  <c r="G1359" i="1"/>
  <c r="G1362" i="1"/>
  <c r="G1364" i="1"/>
  <c r="G1366" i="1"/>
  <c r="F1352" i="1"/>
  <c r="F1337" i="1"/>
  <c r="G1300" i="1"/>
  <c r="G1297" i="1"/>
  <c r="G1302" i="1"/>
  <c r="G1304" i="1"/>
  <c r="G1281" i="1"/>
  <c r="G1284" i="1"/>
  <c r="G1286" i="1"/>
  <c r="G1288" i="1"/>
  <c r="G978" i="1"/>
  <c r="G975" i="1"/>
  <c r="G980" i="1"/>
  <c r="G982" i="1"/>
  <c r="F967" i="1"/>
  <c r="F952" i="1"/>
  <c r="F936" i="1"/>
  <c r="F917" i="1"/>
  <c r="F902" i="1"/>
  <c r="F887" i="1"/>
  <c r="F785" i="1"/>
  <c r="F770" i="1"/>
  <c r="F748" i="1"/>
  <c r="F732" i="1"/>
  <c r="F717" i="1"/>
  <c r="F702" i="1"/>
  <c r="F686" i="1"/>
  <c r="F670" i="1"/>
  <c r="F655" i="1"/>
  <c r="F640" i="1"/>
  <c r="F620" i="1"/>
  <c r="F604" i="1"/>
  <c r="F588" i="1"/>
  <c r="F572" i="1"/>
  <c r="F556" i="1"/>
  <c r="F493" i="1"/>
  <c r="F477" i="1"/>
  <c r="F334" i="1"/>
  <c r="F114" i="1"/>
  <c r="F129" i="1"/>
  <c r="F44" i="1"/>
  <c r="F29" i="1"/>
  <c r="F14" i="1"/>
  <c r="F407" i="1"/>
  <c r="F408" i="1" s="1"/>
  <c r="F404" i="1"/>
  <c r="F405" i="1" s="1"/>
  <c r="G1665" i="1" l="1"/>
  <c r="G1635" i="1"/>
  <c r="G1618" i="1"/>
  <c r="G1588" i="1"/>
  <c r="G1572" i="1"/>
  <c r="G1556" i="1"/>
  <c r="G1541" i="1"/>
  <c r="G1508" i="1"/>
  <c r="G1441" i="1"/>
  <c r="G1438" i="1"/>
  <c r="G1443" i="1"/>
  <c r="G1445" i="1"/>
  <c r="G1425" i="1"/>
  <c r="G1422" i="1"/>
  <c r="G1427" i="1"/>
  <c r="G1429" i="1"/>
  <c r="G1409" i="1"/>
  <c r="G1406" i="1"/>
  <c r="G1411" i="1"/>
  <c r="G1413" i="1"/>
  <c r="G1393" i="1"/>
  <c r="G1390" i="1"/>
  <c r="G1395" i="1"/>
  <c r="G1397" i="1"/>
  <c r="G1377" i="1"/>
  <c r="G1374" i="1"/>
  <c r="G1379" i="1"/>
  <c r="G1381" i="1"/>
  <c r="G1367" i="1"/>
  <c r="G1347" i="1"/>
  <c r="G1344" i="1"/>
  <c r="G1349" i="1"/>
  <c r="G1351" i="1"/>
  <c r="G1332" i="1"/>
  <c r="G1329" i="1"/>
  <c r="G1334" i="1"/>
  <c r="G1336" i="1"/>
  <c r="G1305" i="1"/>
  <c r="G1289" i="1"/>
  <c r="G983" i="1"/>
  <c r="F968" i="1"/>
  <c r="F953" i="1"/>
  <c r="F937" i="1"/>
  <c r="F918" i="1"/>
  <c r="F903" i="1"/>
  <c r="F888" i="1"/>
  <c r="F786" i="1"/>
  <c r="F771" i="1"/>
  <c r="F749" i="1"/>
  <c r="F733" i="1"/>
  <c r="F718" i="1"/>
  <c r="F703" i="1"/>
  <c r="F687" i="1"/>
  <c r="F671" i="1"/>
  <c r="F656" i="1"/>
  <c r="F641" i="1"/>
  <c r="F621" i="1"/>
  <c r="F605" i="1"/>
  <c r="F589" i="1"/>
  <c r="F573" i="1"/>
  <c r="F557" i="1"/>
  <c r="F494" i="1"/>
  <c r="F478" i="1"/>
  <c r="F335" i="1"/>
  <c r="F115" i="1"/>
  <c r="F130" i="1"/>
  <c r="F45" i="1"/>
  <c r="F30" i="1"/>
  <c r="F15" i="1"/>
  <c r="F409" i="1"/>
  <c r="F1132" i="1"/>
  <c r="F1133" i="1" s="1"/>
  <c r="F1129" i="1"/>
  <c r="F1130" i="1" s="1"/>
  <c r="G1446" i="1" l="1"/>
  <c r="G1430" i="1"/>
  <c r="G1414" i="1"/>
  <c r="G1398" i="1"/>
  <c r="G1382" i="1"/>
  <c r="G1352" i="1"/>
  <c r="G1337" i="1"/>
  <c r="G963" i="1"/>
  <c r="G960" i="1"/>
  <c r="G965" i="1"/>
  <c r="G967" i="1"/>
  <c r="G948" i="1"/>
  <c r="G945" i="1"/>
  <c r="G950" i="1"/>
  <c r="G952" i="1"/>
  <c r="F938" i="1"/>
  <c r="F919" i="1"/>
  <c r="G918" i="1" s="1"/>
  <c r="F904" i="1"/>
  <c r="F889" i="1"/>
  <c r="F787" i="1"/>
  <c r="F772" i="1"/>
  <c r="G741" i="1"/>
  <c r="G744" i="1"/>
  <c r="G746" i="1"/>
  <c r="G748" i="1"/>
  <c r="F734" i="1"/>
  <c r="F719" i="1"/>
  <c r="F704" i="1"/>
  <c r="F688" i="1"/>
  <c r="F672" i="1"/>
  <c r="F657" i="1"/>
  <c r="F642" i="1"/>
  <c r="F622" i="1"/>
  <c r="F606" i="1"/>
  <c r="F590" i="1"/>
  <c r="F574" i="1"/>
  <c r="F558" i="1"/>
  <c r="F495" i="1"/>
  <c r="F479" i="1"/>
  <c r="F336" i="1"/>
  <c r="F116" i="1"/>
  <c r="F131" i="1"/>
  <c r="F46" i="1"/>
  <c r="F31" i="1"/>
  <c r="F16" i="1"/>
  <c r="F410" i="1"/>
  <c r="F1134" i="1"/>
  <c r="F826" i="1"/>
  <c r="F827" i="1" s="1"/>
  <c r="F823" i="1"/>
  <c r="F824" i="1" s="1"/>
  <c r="F811" i="1"/>
  <c r="F812" i="1" s="1"/>
  <c r="F808" i="1"/>
  <c r="F809" i="1" s="1"/>
  <c r="F796" i="1"/>
  <c r="F797" i="1" s="1"/>
  <c r="F793" i="1"/>
  <c r="F794" i="1" s="1"/>
  <c r="F537" i="1"/>
  <c r="F538" i="1" s="1"/>
  <c r="F534" i="1"/>
  <c r="F535" i="1" s="1"/>
  <c r="F522" i="1"/>
  <c r="F523" i="1" s="1"/>
  <c r="F519" i="1"/>
  <c r="F520" i="1" s="1"/>
  <c r="F506" i="1"/>
  <c r="F507" i="1" s="1"/>
  <c r="F503" i="1"/>
  <c r="F504" i="1" s="1"/>
  <c r="G968" i="1" l="1"/>
  <c r="G953" i="1"/>
  <c r="G933" i="1"/>
  <c r="G930" i="1"/>
  <c r="G935" i="1"/>
  <c r="G937" i="1"/>
  <c r="G914" i="1"/>
  <c r="G911" i="1"/>
  <c r="G916" i="1"/>
  <c r="G899" i="1"/>
  <c r="G896" i="1"/>
  <c r="G901" i="1"/>
  <c r="G903" i="1"/>
  <c r="G884" i="1"/>
  <c r="G881" i="1"/>
  <c r="G886" i="1"/>
  <c r="G888" i="1"/>
  <c r="G782" i="1"/>
  <c r="G779" i="1"/>
  <c r="G784" i="1"/>
  <c r="G786" i="1"/>
  <c r="G767" i="1"/>
  <c r="G764" i="1"/>
  <c r="G769" i="1"/>
  <c r="G771" i="1"/>
  <c r="G749" i="1"/>
  <c r="G729" i="1"/>
  <c r="G726" i="1"/>
  <c r="G731" i="1"/>
  <c r="G733" i="1"/>
  <c r="G714" i="1"/>
  <c r="G711" i="1"/>
  <c r="G716" i="1"/>
  <c r="G718" i="1"/>
  <c r="G699" i="1"/>
  <c r="G696" i="1"/>
  <c r="G701" i="1"/>
  <c r="G703" i="1"/>
  <c r="G683" i="1"/>
  <c r="G680" i="1"/>
  <c r="G685" i="1"/>
  <c r="G687" i="1"/>
  <c r="G667" i="1"/>
  <c r="G664" i="1"/>
  <c r="G669" i="1"/>
  <c r="G671" i="1"/>
  <c r="G652" i="1"/>
  <c r="G649" i="1"/>
  <c r="G654" i="1"/>
  <c r="G656" i="1"/>
  <c r="G637" i="1"/>
  <c r="G634" i="1"/>
  <c r="G639" i="1"/>
  <c r="G641" i="1"/>
  <c r="F623" i="1"/>
  <c r="F607" i="1"/>
  <c r="F591" i="1"/>
  <c r="F575" i="1"/>
  <c r="F559" i="1"/>
  <c r="F496" i="1"/>
  <c r="F480" i="1"/>
  <c r="F337" i="1"/>
  <c r="F117" i="1"/>
  <c r="F118" i="1" s="1"/>
  <c r="F132" i="1"/>
  <c r="F47" i="1"/>
  <c r="F32" i="1"/>
  <c r="F33" i="1" s="1"/>
  <c r="F17" i="1"/>
  <c r="F411" i="1"/>
  <c r="F1135" i="1"/>
  <c r="F828" i="1"/>
  <c r="F813" i="1"/>
  <c r="F798" i="1"/>
  <c r="F539" i="1"/>
  <c r="F524" i="1"/>
  <c r="F508" i="1"/>
  <c r="F458" i="1"/>
  <c r="F459" i="1" s="1"/>
  <c r="F455" i="1"/>
  <c r="F456" i="1" s="1"/>
  <c r="F443" i="1"/>
  <c r="F444" i="1" s="1"/>
  <c r="F440" i="1"/>
  <c r="F441" i="1" s="1"/>
  <c r="F428" i="1"/>
  <c r="F429" i="1" s="1"/>
  <c r="F425" i="1"/>
  <c r="F426" i="1" s="1"/>
  <c r="G938" i="1" l="1"/>
  <c r="G919" i="1"/>
  <c r="G904" i="1"/>
  <c r="G889" i="1"/>
  <c r="G787" i="1"/>
  <c r="G772" i="1"/>
  <c r="G734" i="1"/>
  <c r="G719" i="1"/>
  <c r="G704" i="1"/>
  <c r="G688" i="1"/>
  <c r="G672" i="1"/>
  <c r="G657" i="1"/>
  <c r="G642" i="1"/>
  <c r="G618" i="1"/>
  <c r="G615" i="1"/>
  <c r="G620" i="1"/>
  <c r="G622" i="1"/>
  <c r="G602" i="1"/>
  <c r="G599" i="1"/>
  <c r="G604" i="1"/>
  <c r="G606" i="1"/>
  <c r="G586" i="1"/>
  <c r="G583" i="1"/>
  <c r="G588" i="1"/>
  <c r="G590" i="1"/>
  <c r="G570" i="1"/>
  <c r="G567" i="1"/>
  <c r="G572" i="1"/>
  <c r="G574" i="1"/>
  <c r="G554" i="1"/>
  <c r="G551" i="1"/>
  <c r="G556" i="1"/>
  <c r="G558" i="1"/>
  <c r="G491" i="1"/>
  <c r="G488" i="1"/>
  <c r="G493" i="1"/>
  <c r="G495" i="1"/>
  <c r="G475" i="1"/>
  <c r="G472" i="1"/>
  <c r="G477" i="1"/>
  <c r="G479" i="1"/>
  <c r="F338" i="1"/>
  <c r="G113" i="1"/>
  <c r="G110" i="1"/>
  <c r="G115" i="1"/>
  <c r="G117" i="1"/>
  <c r="F133" i="1"/>
  <c r="F48" i="1"/>
  <c r="G28" i="1"/>
  <c r="G25" i="1"/>
  <c r="G30" i="1"/>
  <c r="G32" i="1"/>
  <c r="F18" i="1"/>
  <c r="F412" i="1"/>
  <c r="F1136" i="1"/>
  <c r="F829" i="1"/>
  <c r="F830" i="1" s="1"/>
  <c r="F814" i="1"/>
  <c r="F799" i="1"/>
  <c r="F540" i="1"/>
  <c r="F541" i="1" s="1"/>
  <c r="F525" i="1"/>
  <c r="F509" i="1"/>
  <c r="F460" i="1"/>
  <c r="F445" i="1"/>
  <c r="F430" i="1"/>
  <c r="F389" i="1"/>
  <c r="F392" i="1"/>
  <c r="F393" i="1" s="1"/>
  <c r="G623" i="1" l="1"/>
  <c r="G607" i="1"/>
  <c r="G591" i="1"/>
  <c r="G575" i="1"/>
  <c r="G559" i="1"/>
  <c r="G496" i="1"/>
  <c r="G480" i="1"/>
  <c r="G333" i="1"/>
  <c r="G330" i="1"/>
  <c r="G335" i="1"/>
  <c r="G337" i="1"/>
  <c r="G118" i="1"/>
  <c r="G128" i="1"/>
  <c r="G125" i="1"/>
  <c r="G130" i="1"/>
  <c r="G132" i="1"/>
  <c r="G43" i="1"/>
  <c r="G40" i="1"/>
  <c r="G45" i="1"/>
  <c r="G47" i="1"/>
  <c r="G33" i="1"/>
  <c r="G13" i="1"/>
  <c r="G10" i="1"/>
  <c r="G15" i="1"/>
  <c r="G17" i="1"/>
  <c r="F413" i="1"/>
  <c r="F1137" i="1"/>
  <c r="F831" i="1"/>
  <c r="F815" i="1"/>
  <c r="F800" i="1"/>
  <c r="F542" i="1"/>
  <c r="F526" i="1"/>
  <c r="F510" i="1"/>
  <c r="F461" i="1"/>
  <c r="F446" i="1"/>
  <c r="F431" i="1"/>
  <c r="F390" i="1"/>
  <c r="F394" i="1" s="1"/>
  <c r="G338" i="1" l="1"/>
  <c r="G133" i="1"/>
  <c r="G48" i="1"/>
  <c r="G18" i="1"/>
  <c r="G408" i="1"/>
  <c r="G405" i="1"/>
  <c r="G410" i="1"/>
  <c r="G412" i="1"/>
  <c r="F1138" i="1"/>
  <c r="F832" i="1"/>
  <c r="F816" i="1"/>
  <c r="F817" i="1" s="1"/>
  <c r="F801" i="1"/>
  <c r="F543" i="1"/>
  <c r="F527" i="1"/>
  <c r="F511" i="1"/>
  <c r="F462" i="1"/>
  <c r="F447" i="1"/>
  <c r="F432" i="1"/>
  <c r="F395" i="1"/>
  <c r="F377" i="1"/>
  <c r="F378" i="1" s="1"/>
  <c r="F374" i="1"/>
  <c r="F375" i="1" s="1"/>
  <c r="F362" i="1"/>
  <c r="F363" i="1" s="1"/>
  <c r="F359" i="1"/>
  <c r="F360" i="1" s="1"/>
  <c r="F347" i="1"/>
  <c r="F348" i="1" s="1"/>
  <c r="F344" i="1"/>
  <c r="F345" i="1" s="1"/>
  <c r="G413" i="1" l="1"/>
  <c r="G1133" i="1"/>
  <c r="G1130" i="1"/>
  <c r="G1135" i="1"/>
  <c r="G1137" i="1"/>
  <c r="G827" i="1"/>
  <c r="G824" i="1"/>
  <c r="G829" i="1"/>
  <c r="G831" i="1"/>
  <c r="G812" i="1"/>
  <c r="G809" i="1"/>
  <c r="G814" i="1"/>
  <c r="G816" i="1"/>
  <c r="F802" i="1"/>
  <c r="G535" i="1"/>
  <c r="G538" i="1"/>
  <c r="G540" i="1"/>
  <c r="G542" i="1"/>
  <c r="F528" i="1"/>
  <c r="F512" i="1"/>
  <c r="F463" i="1"/>
  <c r="F448" i="1"/>
  <c r="F449" i="1" s="1"/>
  <c r="F433" i="1"/>
  <c r="F396" i="1"/>
  <c r="F379" i="1"/>
  <c r="F380" i="1" s="1"/>
  <c r="F364" i="1"/>
  <c r="F349" i="1"/>
  <c r="F316" i="1"/>
  <c r="F317" i="1" s="1"/>
  <c r="F313" i="1"/>
  <c r="F314" i="1" s="1"/>
  <c r="G1138" i="1" l="1"/>
  <c r="G832" i="1"/>
  <c r="G817" i="1"/>
  <c r="G797" i="1"/>
  <c r="G794" i="1"/>
  <c r="G799" i="1"/>
  <c r="G801" i="1"/>
  <c r="G543" i="1"/>
  <c r="G523" i="1"/>
  <c r="G520" i="1"/>
  <c r="G525" i="1"/>
  <c r="G527" i="1"/>
  <c r="G507" i="1"/>
  <c r="G504" i="1"/>
  <c r="G509" i="1"/>
  <c r="G511" i="1"/>
  <c r="F464" i="1"/>
  <c r="G444" i="1"/>
  <c r="G441" i="1"/>
  <c r="G446" i="1"/>
  <c r="G448" i="1"/>
  <c r="F434" i="1"/>
  <c r="F397" i="1"/>
  <c r="F381" i="1"/>
  <c r="F365" i="1"/>
  <c r="F350" i="1"/>
  <c r="F318" i="1"/>
  <c r="F300" i="1"/>
  <c r="F301" i="1" s="1"/>
  <c r="F297" i="1"/>
  <c r="F298" i="1" s="1"/>
  <c r="G802" i="1" l="1"/>
  <c r="G528" i="1"/>
  <c r="G512" i="1"/>
  <c r="G459" i="1"/>
  <c r="G456" i="1"/>
  <c r="G461" i="1"/>
  <c r="G463" i="1"/>
  <c r="G449" i="1"/>
  <c r="G429" i="1"/>
  <c r="G426" i="1"/>
  <c r="G431" i="1"/>
  <c r="G433" i="1"/>
  <c r="F398" i="1"/>
  <c r="F382" i="1"/>
  <c r="F366" i="1"/>
  <c r="F351" i="1"/>
  <c r="F319" i="1"/>
  <c r="F302" i="1"/>
  <c r="F303" i="1" s="1"/>
  <c r="F304" i="1" s="1"/>
  <c r="F82" i="1"/>
  <c r="F83" i="1" s="1"/>
  <c r="F79" i="1"/>
  <c r="F80" i="1" s="1"/>
  <c r="F142" i="1"/>
  <c r="F143" i="1" s="1"/>
  <c r="F139" i="1"/>
  <c r="F140" i="1" s="1"/>
  <c r="F97" i="1"/>
  <c r="F98" i="1" s="1"/>
  <c r="F94" i="1"/>
  <c r="F95" i="1" s="1"/>
  <c r="F67" i="1"/>
  <c r="F68" i="1" s="1"/>
  <c r="F64" i="1"/>
  <c r="G464" i="1" l="1"/>
  <c r="G434" i="1"/>
  <c r="G393" i="1"/>
  <c r="G390" i="1"/>
  <c r="G395" i="1"/>
  <c r="G397" i="1"/>
  <c r="F383" i="1"/>
  <c r="F367" i="1"/>
  <c r="F352" i="1"/>
  <c r="F353" i="1" s="1"/>
  <c r="F320" i="1"/>
  <c r="F305" i="1"/>
  <c r="F306" i="1" s="1"/>
  <c r="G303" i="1" s="1"/>
  <c r="F144" i="1"/>
  <c r="F99" i="1"/>
  <c r="F84" i="1"/>
  <c r="F65" i="1"/>
  <c r="F69" i="1" s="1"/>
  <c r="G398" i="1" l="1"/>
  <c r="G378" i="1"/>
  <c r="G375" i="1"/>
  <c r="G380" i="1"/>
  <c r="G382" i="1"/>
  <c r="F368" i="1"/>
  <c r="G348" i="1"/>
  <c r="G345" i="1"/>
  <c r="G350" i="1"/>
  <c r="G352" i="1"/>
  <c r="F321" i="1"/>
  <c r="G298" i="1"/>
  <c r="G301" i="1"/>
  <c r="G305" i="1"/>
  <c r="F145" i="1"/>
  <c r="F100" i="1"/>
  <c r="F101" i="1" s="1"/>
  <c r="F85" i="1"/>
  <c r="F70" i="1"/>
  <c r="F71" i="1" s="1"/>
  <c r="G383" i="1" l="1"/>
  <c r="G363" i="1"/>
  <c r="G360" i="1"/>
  <c r="G365" i="1"/>
  <c r="G367" i="1"/>
  <c r="G353" i="1"/>
  <c r="F322" i="1"/>
  <c r="G306" i="1"/>
  <c r="F146" i="1"/>
  <c r="F102" i="1"/>
  <c r="F86" i="1"/>
  <c r="F72" i="1"/>
  <c r="F73" i="1" s="1"/>
  <c r="G70" i="1" s="1"/>
  <c r="G368" i="1" l="1"/>
  <c r="G317" i="1"/>
  <c r="G314" i="1"/>
  <c r="G319" i="1"/>
  <c r="G321" i="1"/>
  <c r="F147" i="1"/>
  <c r="F103" i="1"/>
  <c r="F87" i="1"/>
  <c r="F88" i="1" s="1"/>
  <c r="G65" i="1"/>
  <c r="G68" i="1"/>
  <c r="G72" i="1"/>
  <c r="G322" i="1" l="1"/>
  <c r="F148" i="1"/>
  <c r="G98" i="1"/>
  <c r="G95" i="1"/>
  <c r="G100" i="1"/>
  <c r="G102" i="1"/>
  <c r="G83" i="1"/>
  <c r="G80" i="1"/>
  <c r="G85" i="1"/>
  <c r="G87" i="1"/>
  <c r="G73" i="1"/>
  <c r="G143" i="1" l="1"/>
  <c r="G140" i="1"/>
  <c r="G145" i="1"/>
  <c r="G147" i="1"/>
  <c r="G103" i="1"/>
  <c r="G88" i="1"/>
  <c r="F1518" i="1"/>
  <c r="G148" i="1" l="1"/>
  <c r="F1267" i="1"/>
  <c r="F1250" i="1"/>
  <c r="F1233" i="1"/>
  <c r="F1216" i="1"/>
  <c r="F1199" i="1"/>
  <c r="F1182" i="1"/>
  <c r="F1165" i="1"/>
  <c r="F1148" i="1"/>
  <c r="F1515" i="1" l="1"/>
  <c r="F1514" i="1"/>
  <c r="F1519" i="1"/>
  <c r="F1516" i="1" l="1"/>
  <c r="F1264" i="1" l="1"/>
  <c r="F1263" i="1"/>
  <c r="F1268" i="1"/>
  <c r="F1247" i="1"/>
  <c r="F1246" i="1"/>
  <c r="F1251" i="1"/>
  <c r="F1230" i="1"/>
  <c r="F1229" i="1"/>
  <c r="F1234" i="1"/>
  <c r="F1213" i="1"/>
  <c r="F1212" i="1"/>
  <c r="F1217" i="1"/>
  <c r="F1196" i="1"/>
  <c r="F1195" i="1"/>
  <c r="F1200" i="1"/>
  <c r="F1179" i="1"/>
  <c r="F1178" i="1"/>
  <c r="F1183" i="1"/>
  <c r="F1166" i="1"/>
  <c r="F1162" i="1"/>
  <c r="F1161" i="1"/>
  <c r="F1145" i="1"/>
  <c r="F1144" i="1"/>
  <c r="F1149" i="1"/>
  <c r="F1231" i="1" l="1"/>
  <c r="F1197" i="1"/>
  <c r="F1163" i="1"/>
  <c r="F1180" i="1"/>
  <c r="F1248" i="1"/>
  <c r="F1146" i="1"/>
  <c r="F1214" i="1"/>
  <c r="F1265" i="1"/>
  <c r="F1520" i="1"/>
  <c r="F1521" i="1" s="1"/>
  <c r="F1184" i="1" l="1"/>
  <c r="F1185" i="1" s="1"/>
  <c r="F1235" i="1"/>
  <c r="F1236" i="1" s="1"/>
  <c r="F1218" i="1"/>
  <c r="F1219" i="1" s="1"/>
  <c r="F1252" i="1"/>
  <c r="F1253" i="1" s="1"/>
  <c r="F1201" i="1"/>
  <c r="F1202" i="1" s="1"/>
  <c r="F1522" i="1"/>
  <c r="F1269" i="1"/>
  <c r="F1270" i="1" s="1"/>
  <c r="F1167" i="1"/>
  <c r="F1237" i="1" l="1"/>
  <c r="F1238" i="1" s="1"/>
  <c r="F1239" i="1" s="1"/>
  <c r="G1236" i="1" s="1"/>
  <c r="F1523" i="1"/>
  <c r="F1524" i="1" s="1"/>
  <c r="F1220" i="1"/>
  <c r="F1254" i="1"/>
  <c r="F1203" i="1"/>
  <c r="F1186" i="1"/>
  <c r="F1271" i="1"/>
  <c r="F1168" i="1"/>
  <c r="G1519" i="1" l="1"/>
  <c r="G1516" i="1"/>
  <c r="G1521" i="1"/>
  <c r="G1523" i="1"/>
  <c r="F1272" i="1"/>
  <c r="F1273" i="1" s="1"/>
  <c r="F1255" i="1"/>
  <c r="F1256" i="1" s="1"/>
  <c r="G1234" i="1"/>
  <c r="G1231" i="1"/>
  <c r="G1238" i="1"/>
  <c r="F1221" i="1"/>
  <c r="F1222" i="1" s="1"/>
  <c r="F1204" i="1"/>
  <c r="F1205" i="1" s="1"/>
  <c r="F1187" i="1"/>
  <c r="F1188" i="1" s="1"/>
  <c r="F1169" i="1"/>
  <c r="G1524" i="1" l="1"/>
  <c r="G1239" i="1"/>
  <c r="G1268" i="1"/>
  <c r="G1265" i="1"/>
  <c r="G1270" i="1"/>
  <c r="G1272" i="1"/>
  <c r="G1251" i="1"/>
  <c r="G1248" i="1"/>
  <c r="G1253" i="1"/>
  <c r="G1255" i="1"/>
  <c r="G1217" i="1"/>
  <c r="G1214" i="1"/>
  <c r="G1219" i="1"/>
  <c r="G1221" i="1"/>
  <c r="G1200" i="1"/>
  <c r="G1197" i="1"/>
  <c r="G1202" i="1"/>
  <c r="G1204" i="1"/>
  <c r="G1183" i="1"/>
  <c r="G1180" i="1"/>
  <c r="G1185" i="1"/>
  <c r="G1187" i="1"/>
  <c r="F1170" i="1"/>
  <c r="F1171" i="1" s="1"/>
  <c r="F1150" i="1"/>
  <c r="G1273" i="1" l="1"/>
  <c r="G1256" i="1"/>
  <c r="G1222" i="1"/>
  <c r="G1188" i="1"/>
  <c r="G1205" i="1"/>
  <c r="G1170" i="1"/>
  <c r="G1166" i="1"/>
  <c r="G1163" i="1"/>
  <c r="G1168" i="1"/>
  <c r="F1151" i="1"/>
  <c r="G1171" i="1" l="1"/>
  <c r="F1152" i="1"/>
  <c r="F1153" i="1" l="1"/>
  <c r="F1154" i="1" s="1"/>
  <c r="G1149" i="1" l="1"/>
  <c r="G1146" i="1"/>
  <c r="G1151" i="1"/>
  <c r="G1153" i="1"/>
  <c r="G1154" i="1" l="1"/>
</calcChain>
</file>

<file path=xl/sharedStrings.xml><?xml version="1.0" encoding="utf-8"?>
<sst xmlns="http://schemas.openxmlformats.org/spreadsheetml/2006/main" count="3648" uniqueCount="428">
  <si>
    <t>U.M.</t>
  </si>
  <si>
    <t>Descrizione della lavorazione come da Elenco Descrittivo delle Voci</t>
  </si>
  <si>
    <t>N. Voce  elenco prezzi</t>
  </si>
  <si>
    <t>N.</t>
  </si>
  <si>
    <t>Elementi dell'Analisi</t>
  </si>
  <si>
    <t>Quantità</t>
  </si>
  <si>
    <t>Prezzo unitario</t>
  </si>
  <si>
    <t>Importo</t>
  </si>
  <si>
    <t>Inc. %</t>
  </si>
  <si>
    <t>Manodopera:</t>
  </si>
  <si>
    <t>1.1</t>
  </si>
  <si>
    <t>1.2</t>
  </si>
  <si>
    <t>2.1</t>
  </si>
  <si>
    <t>Totale manodopera</t>
  </si>
  <si>
    <t>A</t>
  </si>
  <si>
    <t>Spese generali 15% di A</t>
  </si>
  <si>
    <t>B</t>
  </si>
  <si>
    <t>Utili d'impresa 10% di B</t>
  </si>
  <si>
    <t>C</t>
  </si>
  <si>
    <t>TOTALE PREZZO UNITARIO (IVA esclusa)</t>
  </si>
  <si>
    <t>QUANTITA'</t>
  </si>
  <si>
    <t>mq</t>
  </si>
  <si>
    <t>gg</t>
  </si>
  <si>
    <t>a progetto</t>
  </si>
  <si>
    <t>n</t>
  </si>
  <si>
    <t>cad</t>
  </si>
  <si>
    <t>ml</t>
  </si>
  <si>
    <t>prevista preparazione ed analisi degli anioni</t>
  </si>
  <si>
    <t>prevista su soluzione acquosa</t>
  </si>
  <si>
    <t>prevista su soluzione acquosa campione solido</t>
  </si>
  <si>
    <t>prevista analisi morfologica ed elementare</t>
  </si>
  <si>
    <t>solo spettro elementare</t>
  </si>
  <si>
    <t>ulteriori zone</t>
  </si>
  <si>
    <t>mappatura RX</t>
  </si>
  <si>
    <t>ulteriori mappature</t>
  </si>
  <si>
    <t>Ripresa macrofotografica di dettaglio</t>
  </si>
  <si>
    <t>Esecuzione di una diffrattometria a raggi X per l’individuazione qualitativa e semiquantitativa delle specie mineralogiche dei materiali costitutivi (Raccomandazioni NorMaL 34/91). Deve essere fornita interpretazione dei risultati, relativo diffrattogramma, tabella di abbondanza semi-quantitativa ed a richiesta relativa scheda delle righe caratteristiche allo scopo di verificare l’idoneità e compatibilità dei prodotti da ripristino.</t>
  </si>
  <si>
    <t>TOTALE PREZZO UNITARIO (IVA esclusa) a stima</t>
  </si>
  <si>
    <t xml:space="preserve">Costo di un metro lineare di carotaggio, con diametri inferiori a 20 mm, eseguito su materiali teneri mediante carotatrici a scoppio, ad aria compressa o elettriche per prelievo campioni, ancoraggi, creazione di collegamenti,  areazioni, posa di impianti, apertura di vani e demolizioni speciali incluso ogni onere derivante dal noleggio della carotatrice, dall'usura delle corone diamantate e dalla manodopera. </t>
  </si>
  <si>
    <t>m</t>
  </si>
  <si>
    <t>ora</t>
  </si>
  <si>
    <t>COSTO DIRETTO (1+2)</t>
  </si>
  <si>
    <t>COSTO DIRETTO + SPESE GENERALI (A+3)</t>
  </si>
  <si>
    <t>Singola</t>
  </si>
  <si>
    <t>Multipla</t>
  </si>
  <si>
    <t>prima ripresa</t>
  </si>
  <si>
    <t>riprese successive</t>
  </si>
  <si>
    <t>con restituzione in scala 1:100</t>
  </si>
  <si>
    <t>con restituzione in scala 1:50</t>
  </si>
  <si>
    <t>con restituzione in scala 1:20</t>
  </si>
  <si>
    <t>con restituzione in scala 1:10</t>
  </si>
  <si>
    <t>su superfici affrescate o dipinte</t>
  </si>
  <si>
    <t>su superfici coperte a mosaico</t>
  </si>
  <si>
    <t>su opere mobili (quadri o opere lignee) con analisi effettuata in sito</t>
  </si>
  <si>
    <t>cad/mq</t>
  </si>
  <si>
    <t>prezzo per sezione (tra 25 e 40 cm)</t>
  </si>
  <si>
    <t xml:space="preserve">prezzo per punto di misura </t>
  </si>
  <si>
    <t xml:space="preserve">sovrapprezzo per restituzione cromatica </t>
  </si>
  <si>
    <t>Analisi defectoscopica, su colonne storiche,  eseguita attraverso il rilievo della velocità di trasmissione di onde di compressione ultrasoniche eseguite con sonda piezoelettrica in grado di generare impulsi con frequenza compresa tra 20 KHz e 60 Khz e sonde piezoelettriche riceventi, centrale di acquisizione integrata da oscilloscopio e regolatore di guadagno. L'analisi comprende l’elaborazione dei dati e della restituzione grafica. Le misure vanno eseguite lungo sezioni piane, ortogonali all’asse delle colonne, con almeno 15 punti per ciascuna sezione. Tali sezioni vengono ripetute con passo costante, (circa 1/10 dell’altezza), prevedendo un raffittimento in corrispondenza di anomalie. Il prezzo comprende la prestazione del personale e il nolo delle attrezzature. Da compensarsi a parte le vacazioni e il trasporto in cantiere del personale e delle attrezzature.</t>
  </si>
  <si>
    <t>Indagine non distruttiva con metodo dell’eco da impatto (Impact Echo - IE) secondo la norma ASTM C1383, da eseguirsi, su colonne storiche,  con impattore in acciaio di diametro variabile da 5 a 10 mm, capace di generare una durata di impatto di 30±10 s collegato ad un sistema di acquisizione a due trasduttori. Le misure vanno eseguite su maglie di 1,0 m x 1,0 m con passo costante pari a 20 cm, con almeno 30 punti di misura per sezione. L’intercettazione di difetti o armature all’interno del materiale sarà rilevata a seguito di analisi nel dominio delle frequenze dei fenomeni di riflessione delle onde elastiche di pressione. La restituzione dei dati consisterà nella redazione di una mappatura bidimensionale (B-scan) dei picchi di frequenza per ciascuna maglia indagata e nella localizzazione in 3D della posizione dei difetti. Il prezzo comprende la prestazione del personale e il nolo delle attrezzature. Da compensarsi a parte le vacazioni e il trasporto in cantiere del personale e delle attrezzature.</t>
  </si>
  <si>
    <t>a misura</t>
  </si>
  <si>
    <t>prova su calcestruzzo o rocce</t>
  </si>
  <si>
    <t>Prova di carico statica con serbatoio: simulazione delle azioni variabili di esercizio mediante carico uniformemente distribuito generato dall'acqua contenuta in un serbatoio con capacità massima di 750 daN/mq.</t>
  </si>
  <si>
    <t>a stima</t>
  </si>
  <si>
    <t>Campionamento: esecuzione di prelievo di campioni da sottoporre alle analisi di laboratorio che deve essere eseguito, secondo le Racc. NorMaL 3/80, da tecnici specializzati. Devono essere fornite fotografie dettagliate di ogni zona di prelievo ed eventuale ubicazione su rilievo fornito dal Committente. Escluso l'ausilio di trabattelli o bracci elevatori mobili.</t>
  </si>
  <si>
    <t>Ricerca storica: esecuzione, presso Enti Pubblici e Privati, di ricerche d'archivio e bibliografiche finalizzate alla sintesi ed alla interpretazione dei dati storici relativi ai materiali ed alle tecniche costruttive; all'individuazione della successione dell'eventuale degrado e/o quadro fessurativo ed agli eventuali pregressi interventi di restauro.</t>
  </si>
  <si>
    <t>Rilievo Geometrico: esecuzione di rilievo fotogrammetrico, strumentale e di ortofotopiano e relativa restituzione grafica.</t>
  </si>
  <si>
    <t>Rilievo materico, rilevo del degrado e rilevo del quadro fessurativo: esecuzione di mappatura dei materiali e degli stati di alterazione (secondo lessico NorMaL 1/88) con eventuale schedatura relativa. Deve essere fornita la mappatura digitale in falsi colori (su rilievi già forniti) con eventuale misurazione delle differenti tipologie di materiale ed alterazioni mappati.</t>
  </si>
  <si>
    <t>Misura ponderale del contenuto d'acqua su murature: esecuzione di misure del contenuto ponderale d’acqua all’interno di murature con prelievo con microcarotiere a secco (diam. 20 mm) a diverse altezze e differenti profondità (in genere a 50 - 100 - 150 cm di altezza e fino a 5 - 10 - 15 cm di profondità); compresa eventuale sigillatura ed esclusi oneri dei trabattelli e/o ponteggi. Deve essere fornita relativa tabella dei dati ottenuti e grafico di contenuto ponderale d’acqua, interpretazione dei risultati, eventuale ubicazione della prova su adeguata base grafica precedentemente fornita.</t>
  </si>
  <si>
    <t>Esecuzione di misure del contenuto d’acqua all’interno di murature mediante metodo conduttimetrico eseguito con infissione di sensori nella porzione superficiale (1,5 cm di profondità) della muratura a diverse altezze e differenti profondità (in genere a 50 - 100 - 150 cm di altezza); esclusi oneri dei trabattelli e/o ponteggi. Deve essere fornita relativa tabella dei dati ottenuti e grafico delle misure ottenute, interpretazione dei risultati, eventuale ubicazione della prova su adeguata base grafica precedentemente fornita.</t>
  </si>
  <si>
    <t>Assorbimento d'acqua a bassa pressione (metodo della pipetta): esecuzione di una misura di assorbimento d’acqua a bassa pressione in sito o su provini, di forma regolare, in laboratorio (ogni misura viene eseguita su tre provini) per la valutazione dell'idrorepellenza, del degrado o della riduzione di porosità data dai prodotti consolidanti (Raccomandazioni NorMaL 44/93). Deve essere fornita relativa tabella dei dati ottenuti e grafico di assorbimento, eventuale interpretazione dei risultati, ubicazione della prova su adeguata base grafica precedentemente fornita. Esclusi oneri dei trabattelli e/o ponteggi.</t>
  </si>
  <si>
    <t>Colorimetria a riflettanza: esecuzione di una misura colorimetrica a riflettanza per valutare in modo oggettivo, mediante l'acquisizione di coordinate colorimetriche di riferimento, l'aspetto cromatico e le eventuali variazioni (mediante il calcolo del Delta E di scarto) (Raccomandazioni NorMaL 43/93). Deve essere fornita relativa tabella di coordinate colorimetriche e dei parametri statistici.</t>
  </si>
  <si>
    <t xml:space="preserve">Carotaggio da Ø 50  a  Ø 100 mm. Costo di un metro lineare di carotaggio, diametri da 50 a 100 mm, eseguito su materiali teneri mediante carotatrici a scoppio, ad aria compressa o elettriche per prelievo campioni, ancoraggi, creazione di collegamenti,  areazioni, posa di impianti, apertura di vani e demolizioni speciali incluso ogni onere derivante dal noleggio della carotatrice, dall'usura delle corone diamantate e dalla manodopera. </t>
  </si>
  <si>
    <t>Esame endoscopico mediante boroscopio rigido eseguiti in fori di D max=3,5 cm e L max=100 cm per la valutazione della muratura retrostante, della presenza di fessurazioni rilevanti e per la verifica degli spessori. Si fornisce la lettura, la documentazione fotografica, la rappresentazione schematica della muratura e l’ubicazione della prova su adeguata base grafica precedentemente fornita. Esclusi oneri dei trabattelli e/o ponteggi.</t>
  </si>
  <si>
    <t>Verifica dello stato tensionale mediante martinetto piatto singolo: esecuzione di verifiche dello stato tensionale mediante martinetto piatto quadrato da inserirsi in taglio orizzontale praticato nella muratura. Le prove permettono di conoscere l’effettivo stato tensionale presente al centro ed ai lati della muratura. Si deve fornire la tabella ed il grafico dei dati ottenuti, la documentazione fotografica, l’elaborazione e l’interpretazione dei risultati, l’ubicazione della prova su adeguata base grafica precedentemente fornita. Esclusi oneri dei trabattelli e/o ponteggi.</t>
  </si>
  <si>
    <t>Esecuzione di una descrizione macroscopica per evidenziare le caratteristiche macroscopiche composizionali, cromatiche, di coesione e di adesione delle malte (Racc. NorMaL 10/82). Deve essere fornita relativa interpretazione e documentazione fotografica a colori a differenti ingrandimenti (da ingr. ob. 6X a 12X).</t>
  </si>
  <si>
    <t>Esecuzione di una sezione lucida trasversale, per individuare la sequenza dei differenti strati del paramento, degli stucchi o degli intonaci (Raccomandazioni NorMaL 12/83 e 14/83). Deve essere fornita relativa interpretazione e documentazione fotografica a colori a differenti ingrandimenti (da ingr. ob. 6X a 50X).</t>
  </si>
  <si>
    <t>Esecuzione di un dosaggio dei sali solubili mediante cromatografia ionica con analisi qualiquantitativa di anioni (floruri, cloruri, nitriti, nitrati, fosfati, solfati, ossalati) e cationi (litio, calcio, sodio, potassio, ione ammonio, magnesio) (Raccomandazioni NorMaL 13/83). Deve essere fornita una tabella dei dati ottenuti (espressi percento in peso e meq/100mg) con interpretazione dei dati ottenuti ed eventuale grafico riassuntivo allo scopo di verificare l’idoneità e compatibilità dei prodotti da ripristino;</t>
  </si>
  <si>
    <t>Spettrofotometria FT/IR: esecuzione di un’analisi qualitativa e semi-quantitativa delle
sostanze organiche ed inorganiche mediante spettrofotometria all'infrarosso in trasformata
di Fourier (FT/IR). Deve essere fornita relativa interpretazione dei risultati ottenuti, tabella di abbondanza semi-quantitativa e grafico di assorbanza o trasmittanza.</t>
  </si>
  <si>
    <t>previsti su sezione già fornita</t>
  </si>
  <si>
    <t>previsti su sezione non fornita</t>
  </si>
  <si>
    <t>Spettrofotometria FT/IR in Micro-HATR: esecuzione di un’analisi qualitativa e semiquantitativa delle sostanze organiche ed inorganiche su sezione lucida mediante spettrofotometria all'infrarosso in trasformata di Fourier (FT/IR). Deve essere fornita relativa interpretazione dei risultati ottenuti, tabella di abbondanza semiquantitativa e grafico di assorbanza o trasmittanza;</t>
  </si>
  <si>
    <t>Esecuzione di un’analisi microbiologica a fresco per il riconoscimento delle sostanze biologiche presenti da parte di biologo esperto. Deve essere fornita relativa interpretazione dei risultati e documentazione fotografica a colori.</t>
  </si>
  <si>
    <t>Determinazione dendrocronologica: esecuzione di un’analisi dendrocronologica mediante prelievo con “Succhiello di Pressler” da parte di biologo esperto. Deve essere fornita relativa interpretazione dei risultati e documentazione fotografica.</t>
  </si>
  <si>
    <t>Esecuzione di radiodatazione al radiocarbonio o con 14C/12C standard. Deve essere fornita interpretazione dei risultati con relativi grafici.</t>
  </si>
  <si>
    <t>Esecuzione di radiodatazione al radiocarbonio o con 14C/12C di precisione (quantità da utilizzare circa 5 gr) o con spettrometria di massa ad alta risoluzione (AMS) (quantità da utilizzare circa 50 mg). Deve essere fornita interpretazione dei risultati con relativi grafici.</t>
  </si>
  <si>
    <t>Esecuzione di una disgregazione di malte aeree mediante differenti tecniche da definire ad hoc (es. shock termico in azoto liquido, acido cloridico diluito, EDTA a caldo, ecc) con recupero dell'isoluto mediante filtraggio con carta Whatman 41 e verifica della buona riuscita della disgregazione stessa mediante controllo macroscopico allo stereomicroscopio. Deve essere fornita relativa documentazione fotografica.</t>
  </si>
  <si>
    <t>Analisi granulometrica per via secca: esecuzione di un curva granulometrica mediante setacciatura per via secca; tale analisi si può applicare anche al materiale sciolto ricavato dalla disgregazione di malte. Deve essere fornita relativa interpretazione dei risultati ottenuti con rispettivi valori statistici e grafici di frequenza e della curva cumulativa.</t>
  </si>
  <si>
    <t>Ricostruzione dell'intonaco originale, comprensivo del rinzaffo e della tinta superficiale, da parte di restauratore specializzato sulla base delle indicazioni ricavate dalle indagini di laboratorio su mattonella o tavoletta-campione. Deve essere fornito il tassello campione (dim. min. 25X25), relativa composizione dettagliata e documentazione fotografica.</t>
  </si>
  <si>
    <t>Esecuzione di una prova di compressione uniassiale semplice su provini di forma e dimensioni standardizzate. Si deve fornire relativa documentazione fotografica ed interpretazione dei dati ottenuti.</t>
  </si>
  <si>
    <t>Esecuzione di una prova di compressione uniassiale a deformazione controllata su provini di forma e dimensioni standardizzate. Si deve fornire relativa documentazione fotografica, tabella, grafico ed interpretazione dei dati ottenuti.</t>
  </si>
  <si>
    <t>Esecuzione di una prova di trazione diretta su provini di forma e dimensioni standardizzate. Si deve fornire relativa documentazione fotografica, tabella, grafico ed interpretazione dei dati ottenuti.</t>
  </si>
  <si>
    <t>Approntamento di n. 90 provini per le prove con trattamenti protettivi; i provini, di forma e dimensioni standard, del litotipo fondamentale dei paramenti devono essere in numero sufficiente (per la scelta dei suddetti provini si devono eseguire almeno n. 120-130 provini) per la successiva esecuzione delle prove. Deve essere fornita relativa documentazione fotografica e tabella dei pesi specifici apparenti. Nel caso di provini di malta può essere fornita la formulazione impiegata.</t>
  </si>
  <si>
    <t>Esecuzione di un riconoscimento dei pigmenti mediante microscopia ottica (trasmessa e riflessa) e/o microscopia elettronica a scansione (SEM) per identificare il tipo e la natura dei pigmenti presenti. Deve essere fornita relativa interpretazione dei risultati e, se significativo, relativa documentazione fotografica e spettri in fluorescenza X.</t>
  </si>
  <si>
    <t>Esecuzione di analisi termica differenziale (DTA) ed analisi termogravimetria (GTA) per lo studio dei materiali organici (leganti, adesivi, vernici, stucchi, ecc.) e la caratterizzazione dei minerali. E' inoltre particolarmente utile per l'analisi di minerali argillosi. Deve essere fornita interpretazione dei dati, relativo grafico e tabella dei risultati ottenuti allo scopo di verificare l’idoneità e la compatibilità dei prodotti da ripristino.</t>
  </si>
  <si>
    <t>Esecuzione di un’osservazione con microscopio elettronico a scansione (SEM) su sezione lucida, finalizzata alla caratterizzazione morfologica e composizionale delle croste e delle patine superficiali e di evenuali processi e prodotti di degrado (Raccomandazioni NorMaL 8/81). Deve essere fornita relativa interpretazione dei risultati ottenuti, immagini SEM, documentazione fotografica, spettri in fluorescenza X ed eventuali (ove significative) mappature RX;</t>
  </si>
  <si>
    <t>Esecuzione di analisi calcimetrica con misurazione dell'insoluto in HCl per la valutazione del contenuto di carbonato di calcio e della componente non solubile in HCl all'interno del materiale analizzato (malta o materiale lapideo naturale) (Raccomandazioni NorMaL 32/89); permette una valutazione del rapporto in peso tra aggregato e legante nel caso di assenza di calcare nell'aggregato stesso e che il legante sia totalmente a calce. Deve essere fornita l’interpretazione dei risultati.</t>
  </si>
  <si>
    <t>Dosaggio dei sali solubili totali: esecuzione di una determinazione quantitativa dei sali totali
presenti misurando la conducibilità elettrica totale della soluzione. Deve essere fornita relativa interpretazione dei risultati allo scopo di verificare l’idoneità e la compatibilità dei
prodotti da ripristino;</t>
  </si>
  <si>
    <t>Nel caso di esecuzione in corrispondenza della zona della precedente verifica dello stato tensionale con martinetto singolo.</t>
  </si>
  <si>
    <t>Carotaggio eseguito con carotatrici con motore elettrico o ad aria compressa, per prelievo campioni, perforazione di strutture edili, per prove di laboratorio, collaudi, controlli, restauri, incatenamenti, areazioni, deumidificazioni, posa in opera di impianti, pluviali, scarichi. Su muratura di tufo, mattoni e simili: diametro foro da 40 a 60 mm.</t>
  </si>
  <si>
    <t>Misura ponderale del contenuto d'acqua su superfici dipinte: esecuzione di misure del contenuto ponderale d’acqua all’interno di murature con prelievo con trapano a bassa velocità di rotazione con punta inferiore a 8 mm a diverse altezze e differenti profondità (in genere a 50 - 100 - 150 cm di altezza e fino a 5 - 10 - 15 cm di profondità); compresa eventuale sigillatura ed esclusi oneri dei trabattelli e/o ponteggi. Deve essere fornita relativa tabella dei dati ottenuti e grafico di contenuto ponderale d’acqua, interpretazione dei risultati, eventuale ubicazione della prova su adeguata base grafica precedentemente fornita.</t>
  </si>
  <si>
    <t>Valutazione del tempo di trattamento (su n. 18 provini) per la scelta del tempo di applicazione (non esistendo una norma, si esegue sulla falsa riga della UNI 10921) ed applicazione di prodotti consolidanti dei provini di cava di ogni litotipo al tempo così selezionato ed attesa per la necessaria polimerizzazione (previsti 3 provini trattati e 3 non trattati per ogni prodotto che dovranno essere sottoposti ai differenti invecchiamenti artificiali previsti). La metodologia di applicazione deve essere definita ad hoc a seconda del litotipo e del prodotto da testare. Deve essere fornita relativa documentazione fotografica e tabella dei relativi guadagni di massa.</t>
  </si>
  <si>
    <t>Approntamento di n. 18 provini (per la scelta dei suddetti provini si devono eseguire almeno n. 40-50 provini) ed applicazione dei prodotti consolidanti su provini di "sabbia consolidata"
per la successiva esecuzione delle prove. Si tratta di confezionare, in appositi contenitori di
forma e dimensioni standard, delle “sabbie da consolidare” rappresentative del litotipo; tale
fase si esegue previa analisi modale in sezione sottile della granumetria del materiale lapideo naturale, successiva frantumazione e macinazione e ricostruzione della curva granulometrica in laboratorio. Deve essere fornita relativa documentazione fotografica, tabelle e grafici che attestino le suddette fasi.</t>
  </si>
  <si>
    <t>Misura del guadagno di massa (eseguita su n. 3 provini) per la valutazione della quantità di prodotto assorbito.</t>
  </si>
  <si>
    <t>Esecuzione della misura dell'assorbimento d'acqua per capillarità su provini trattati e non per la valutazione dell'idrorepellenza, del degrado o della riduzione di porosità data dai prodotti consolidanti (Raccomandazioni NorMaL 11/85) (ogni misura viene eseguita su tre provini). Deve essere fornita relativa tabella dei dati ottenuti e grafico di assorbimento con eventuale interpretazione dei risultati.</t>
  </si>
  <si>
    <t>Esecuzione di una misura dell'assorbimento d'acqua per immersione totale su provini trattati e non per la valutazione dell'idrorepellenza, del degrado o della riduzione di porosità data dai prodotti consolidanti (Raccomandazioni NorMaL 7/81) (ogni misura viene eseguita su tre provini). Deve essere fornita relativa tabella dei dati ottenuti e grafico di assorbimento con eventuale interpretazione dei risultati.</t>
  </si>
  <si>
    <t>Esecuzione di un misura dell'indice di asciugamento (drying index) su provini trattati e non per la valutazione della capacità di evapotraspirazione del materiale (Raccomandazioni NorMaL 29/88) partendo da una completa imbibizione (assorbimento d'acqua per immersione totale). Deve essere fornita di relativa tabella dei dati ottenuti e relativo grafico con eventuale interpretazione dei risultati.</t>
  </si>
  <si>
    <t>Esecuzione di una misura della permeabilità al vapor d'acqua su provini trattati e non (Raccomandazioni NorMaL 21/85) (ogni misura viene eseguita su tre provini). Deve essere fornita tabella riassuntiva dei dati ottenuti con eventuale interpretazione dei risultati.</t>
  </si>
  <si>
    <t>Misura dell'angolo di contatto: esecuzione della misura del grado di idrorepellenza superficiale mediante calcolo dell’angolo di contatto su provini trattati e non con cinque misure per ogni provino (Raccomandazioni NorMaL 33/89). Deve essere fornita relativa tabella dei dati ottenuti con eventuale interpretazione dei risultati.</t>
  </si>
  <si>
    <t>Esecuzione di un invecchiamento artificiale mediante cicli continui di cristallizzazione dei sali (max 20 cicli) al fine di valutare il miglioramento della resistenza dei provini trattati rispetto a quelli non trattati. Deve essere fornita dettagliata documentazione fotografica delle fasi più significative, relative osservazioni macroscopiche durante ed al termine dei cicli d’invecchiamento e tabella riassuntiva delle misure della perdita di peso (ove rappresentative) allo scopo di verificare l’idoneità e la compatibilità dei prodotti da ripristino.</t>
  </si>
  <si>
    <t>Esecuzione di un invecchiamento artificiale con areosol marino e/o atmosfera a composizione controllata (es. inquinata acida) in camera climatica al fine di valutare il miglioramento della resistenza dei provini trattati rispetto a quelli non trattati. Deve essere fornita dettagliata documentazione fotografica, relative osservazioni macroscopiche al termine dei cicli d’invecchiamento e tabella riassuntiva delle misure della perdita di peso (ove rappresentative) allo scopo di verificare l’idoneità e la compatibilità dei prodotti da
ripristino.</t>
  </si>
  <si>
    <t>Radiografia RX eseguita, a seconda delle necessità diagnostiche, sia in modo standard sia mirata sui diversi strati costituenti il sistema superficie dipinta (dal supporto sino allo strato finale e/o protettivo). Si deve fornire una relazione tecnica, lastra radiografica, positivo su carta fotografica e, nel caso di più lastre, di un fotomosaico in B/N; inoltre analisi ed elaborazione in forma digitale, al fine di fornire la distribuzione spaziale degli isolivelli di assorbimento, e mappa tematica di correlazione per dislocare spazialmente le informazioni acquisite.</t>
  </si>
  <si>
    <t>Ripresa fotografica in Infrarosso bianco/nero eseguita con emulsione fotografica sensibile al vicino infrarosso sino ad un massimo di 900 nm e sorgente di radiazione avente uno spettro di emissione continuo ricco di radiazioni a onda lunga; deve essere eseguita con una procedura standardizzata di acquisizione sulla base della taratura in laboratorio (mantenendo costante assetto, emulsione, sistema di filtraggio e sorgente di radiazione le cui caratteristiche devono essere menzionate nella relazione). Si fornisce una relazione tecnica, stampa in B/N e, nel caso di più riprese, di un fotomosaico in B/N; inoltre analisi ed elaborazione in forma digitale, al fine di fornire la distribuzione spaziale delle disomogeneità di riflettanza nell’infrarosso, e mappa tematica di correlazione per dislocare spazialmente le informazioni acquisite.</t>
  </si>
  <si>
    <t>Ripresa fotografica in Infrarosso colore eseguita con emulsione fotografica a colori sensibile al vicino infrarosso sino ad un massimo di 860 nm e sorgente di radiazione avente uno spettro di emissione continuo ricco di radiazioni a onda lunga; deve essere eseguita con una procedura standardizzata di acquisizione sulla base della taratura in laboratorio (mantenendo costante assetto, emulsione, sistema di filtraggio e sorgente di radiazione le cui caratteristiche devono essere menzionate nella relazione). Si fornisce una relazione tecnica, stampa a colori su cibacrom (altamente affidabile nella fedeltà di mantenimento cromatico) e, nel caso di più riprese, di un fotomosaico a colori; inoltre analisi ed elaborazione in forma digitale, al fine di fornire la distribuzione spaziale delle disomogeneità di riflettanza nell’infrarosso, e mappa tematica di correlazione per dislocare spazialmente le informazioni acquisite.</t>
  </si>
  <si>
    <t>Ripresa fotografica in UV riflesso, eseguita con emulsione fotografica in B/N ad elevato contrasto e sorgente a scarica in vapori di mercurio ad alta pressione con elevata emissione di UV e bassa componente visibile; il trattamento dell’emulsione deve essere eseguito con un rilevatore ad elevato contrasto. L’indagine deve essere eseguita con una procedura standardizzata di acquisizione sulla base della taratura in laboratorio (mantenendo costante assetto, emulsione, sistema di filtraggio e sorgente di radiazione le cui caratteristiche devono essere menzionate nella relazione). Si fornisce una relazione tecnica, stampa in B/N e, nel caso di più riprese, di un fotomosaico; inoltre analisi ed elaborazione in forma digitale, al fine di fornire la distribuzione spaziale delle disomogeneità di riflettanza nell’ultravioletto, e mappa tematica di correlazione per dislocare spazialmente le informazioni acquisite.</t>
  </si>
  <si>
    <t>Fotografia della fluorescenza UV: rilevamento della fluorescenza ottica attivata dalla sorgente di radiazione UV eseguita con emulsione fotografica a colori e sorgente a scarica in vapori di mercurio ad alta pressione con elevata emissione di UV e bassa componente visibile; il sistema di filtraggio non deve essere affetto da fluorescenza propria. L’indagine deve essere eseguita con una procedura standardizzata di acquisizione sulla base della taratura in laboratorio (mantenendo costante assetto, emulsione, sistema di filtraggio e sorgente di radiazione le cui caratteristiche devono essere menzionate nella relazione). Si fornisce una relazione tecnica, stampa a colori su cibacrom (altamente affidabile nella fedeltà di mantenimento cromatico) e, nel caso di più riprese, di un fotomosaico a colori; inoltre analisi ed elaborazione in forma digitale, al fine di fornire la distribuzione spaziale delle disomogeneità di fluorescenza ottica, e mappa tematica di correlazione per dislocare spazialmente le informazioni acquisite.</t>
  </si>
  <si>
    <t>Riflettografia multibanda, eseguita con riflettografo avente una sensibilità spettrale estesa da 320 nm a 1200 nm e dotata di un sistema di filtraggio che consente l’acquisizione sulle diverse bande spettrali; la sorgente di radiazione deve possedere uno spettro di emissione continuo ricco di radiazioni a onda lunga. Deve essere eseguita con una procedura standardizzata di acquisizione sulla base della taratura in laboratorio (mantenendo costante assetto, trasduttori, sistema di filtraggio e sorgente di radiazione le cui caratteristiche devono essere menzionate nella relazione). Si fornisce una relazione tecnica, stampa in B/N e, nel caso di più riprese, di un fotomosaico in B/N; inoltre analisi ed elaborazione in forma digitale, al fine di fornire la distribuzione spaziale delle disomogeneità di riflettanza nelle diverse bande spettrali e mappa tematica di correlazione per dislocare spazialmente le informazioni acquisite.</t>
  </si>
  <si>
    <t>Ripresa fotografica in luce radente. Si fornisce una relazione tecnica, stampa in B/N ed analisi ed elaborazione in forma digitale, al fine di fornire la distribuzione spaziale delle disomogeneità riscontrate.</t>
  </si>
  <si>
    <t>Ripresa fotografica con lampada a vapori di sodio eseguita con emulsione fotografica sensibile al vicino infrarosso sino ad un massimo di 900 nm e sorgente con lampada a scarica a vapori di sodio; deve essere eseguita con una procedura standardizzata di acquisizione sulla base della taratura in laboratorio (mantenendo costante assetto, emulsione, sistema di filtraggio e sorgente di radiazione le cui caratteristiche devono essere menzionate nella relazione). Si fornisce una relazione tecnica, stampa in B/N e, nel caso di più riprese, di un fotomosaico in B/N; inoltre analisi ed elaborazione in forma digitale, al fine di fornire la distribuzione spaziale delle disomogeneità di riflettanza nell’infrarosso, e mappa tematica di correlazione per dislocare spazialmente le informazioni acquisite.</t>
  </si>
  <si>
    <t>Ripresa micrografica su negativo o diapositiva 6x7 o 35mm, con stampa 20x25 o 20x30;</t>
  </si>
  <si>
    <t>Ripresa macro ed in luce radente su negativo o diapositiva 6x7 o 35mm, con stampa 20x25 o 20x30;</t>
  </si>
  <si>
    <t>Ripresa della fluorescenza da ultravioletti su diapositiva 6x7 o 35mm, con stampa 20x25 o 20x30;</t>
  </si>
  <si>
    <t>Ripresa all’infrarosso in bianco nero, anche con uso di illuminazione ai vapori di sodio, stampa 24x30;</t>
  </si>
  <si>
    <t>Ripresa all’infrarosso colore, diapositiva 35mm, con stampa 20x25 o 20x30;</t>
  </si>
  <si>
    <t>Riflettografia IR (1700 nm) in alta risoluzione (3-5 pixel/mm), con montaggio e stampa digitale.</t>
  </si>
  <si>
    <t>Ripresa radiografica su lastra 30x40;</t>
  </si>
  <si>
    <t>Indagine della fluorescenza dei raggi X (XRF), per ciascun punto di analisi (min 10 punti).</t>
  </si>
  <si>
    <t>Indagine termografica finalizzata alla verifica dello stato di conservazione di paramenti di facciata (siano essi intonacati o rivestiti con qualunque materiale) e degli intonaci degli intradossi dei solai piani nei locali interni dei fabbricati scolastici, compresa la restituzione del modello grafico dei termogrammi relativi che evidenziano le potenziali zone di distacco; eseguita da operatore termografico in base alla normativa UNI EN 473/ISO9712. Compreso ogni altro onere non espressamente citato. Per i mq eccedenti i primi 50.</t>
  </si>
  <si>
    <t>Indagine termografica finalizzata alla verifica dello stato di conservazione di paramenti di facciata (siano essi intonacati o rivestiti con qualunque materiale) e degli intonaci degli intradossi dei solai piani nei locali interni dei fabbricati scolastici, compresa la restituzione del modello grafico dei termogrammi relativi che evidenziano le potenziali zone di distacco; eseguita da operatore termografico in base alla normativa UNI EN 473/ISO9712 compreso ogni altro onere non espressamente citato. Per i primi 50 mq analizzati.</t>
  </si>
  <si>
    <t>Microfluorescenza dei raggi X su sezione stratigrafica.</t>
  </si>
  <si>
    <t>Analisi dei sali solubili mediante cromatografia ionica.</t>
  </si>
  <si>
    <t>Analisi petrografica su sezione sottile.</t>
  </si>
  <si>
    <t>Spettrofotometria infrarossa (FT-IR).</t>
  </si>
  <si>
    <t>Diffrazione ai raggi X (XRD).</t>
  </si>
  <si>
    <t>Osservazione al microscopio elettronico a scansione, con microanalisi (SEM-EDS).</t>
  </si>
  <si>
    <t>Indagine a vista: esecuzione di un’indagine a vista dei materiali e degli stati di alterazione eseguita secondo il lessico NorMaL 1/88. Devono essere fornite le relative di schede di
riferimento.</t>
  </si>
  <si>
    <t>Approntamento di n. 24 provini per le prove con trattamenti consolidanti su provini di cava; i provini, di forma e dimensioni standard, del litotipo fondamentale dei paramenti devono essere in numero sufficiente (per la scelta dei suddetti provini si devono eseguire almeno n. 30-40 provini) per la successiva esecuzione delle prove. Deve essere fornita relativa documentazione fotografica e tabella dei pesi specifici apparenti. Nel caso di provini di malta può essere fornita la formulazione impiegata.</t>
  </si>
  <si>
    <t>Indagine termografica, certificata UNI EN 473, finalizzata all' individuazione delle anomalie termiche su terrazzi piani di qualsiasi struttura, all' individuazione delle perdite o delle infiltrazioni d’acqua, alla definizione delle dispersioni termiche. Per superfici entro i 200 mq.</t>
  </si>
  <si>
    <t>Indagine tomografica finalizzata all'individuazione di una o più infiltrazioni isolate riscontrate in corrispondenza di elementi costruttivi posti in facciata o comunque relative a dei nodi tra parti verticali e orizzontamenti, compreso l'allestimento dei terminali di rilevamento sulla superficie da analizzare e la restituzione grafica che evidenzia le anomalie riscontrate; eseguita in base alla normativa UNI EN 473/ISO9712 compreso ogni altro onere non espressamente citato.</t>
  </si>
  <si>
    <t>Prove pacometriche, per l’individuazione e il posizionamento dei ferri di armatura e delle armature superficiali;</t>
  </si>
  <si>
    <t>Indagine con ultrasuoni (per ogni sezione si consigliano almeno 10 punti) su pilastri o strutture di edifici o strutture lignee con sezione compresa entro i 50 cm per lato o su muratura con spessore inferiore a 60 cm;</t>
  </si>
  <si>
    <t>Esecuzione di una sezione sottile finalizzata ad individuare e caratterizzare i materiali costitutivi principali ed il relativo degrado (Raccomandazioni NorMaL 10/82, 12/83, 14/83 e 23/86). Deve essere fornita relativa interpretazione e documentazione fotografica a colori a differenti ingrandimenti mediante osservazione mineralogico-petrografica (da ingr. ob. 2.5X a 10X).</t>
  </si>
  <si>
    <t>Porosimetria a mercurio: esecuzione di una misurazione della porosità aperta totale, della distribuzione del volume dei pori in funzione del raggio e della densità apparente mediante porosimetro a mercurio per la valutazione della meso, macro e megaporosità (Raccomandazione NorMaL 4/80). Deve essere fornita relativa interpretazione dei risultati, relativi grafici delle curve di immissione del mercurio e istogrammi di frequenza allo scopo di verificare l’idoneità e la compatibilità dei prodotti da ripristino.</t>
  </si>
  <si>
    <t>Analisi microchimica dei leganti organici: esecuzione di saggi microchimici per l'individuazione qualitativa delle principali classi di riferimento dei leganti organici: poliammidici (es. proteine quali colle animali, uova, latte, ecc), polisaccaridi (es. zuccheri, miele, farina, ecc), resine naturali (es. dammar, sandracca, ecc) e saponificabili (es. olii e cere, ecc). Deve essere fornita relativa tabella ed interpretazione dei risultati ottenuti allo scopo di verificare l’idoneità e la compatibilità dei prodotti da ripristino.</t>
  </si>
  <si>
    <t>Esecuzione di analisi polliniche, da parte di biologo esperto di paleobotanica e palinologia, mediante trattamento opportuno. Deve essere fornita relativa interpretazione dei risultati e documentazione fotografica.</t>
  </si>
  <si>
    <t>Individuazione del tempo di durata del trattamento (norma UNI 10921) mediante il calcolo del coefficiente di protezione (su n. 18 provini) per la scelta del tempo di applicazione ed applicazione di prodotti protettivi dei provini di ogni litotipo al tempo così selezionato ed attesa per la necessaria polimerizzazione (previsti 3 provini trattati e 3 non trattati per ogni prodotto che dovranno essere sottoposti ai differenti invecchiamenti artificiali previsti). La metodologia di applicazione deve essere definita ad hoc a seconda del litotipo e del prodotto da testare. Deve essere fornita relativa documentazione fotografica e tabella dei relativi guadagni di massa.</t>
  </si>
  <si>
    <t>Esecuzione di un invecchiamento artificiale mediante cicli continui di gelo-disgelo in camera climatica (max 90 cicli) al fine di valutare il miglioramento della resistenza dei provini trattati rispetto a quelli non trattati. Deve essere fornita dettagliata documentazione fotografica delle fasi più significative, relative osservazioni macroscopiche al termine dei cicli d’invecchiamento e tabella riassuntiva delle misure della perdita di peso (ove rappresentative) allo scopo di verificare l’idoneità e compatibilità dei prodotti da ripristino.</t>
  </si>
  <si>
    <t>Rilievo Infrarosso e verifica termografica certificata UNI EN 473. Rilievo infrarosso eseguito con termocamera radiometrica con sensore FPA microbolometrico VOx con risoluzione 320 x 240 pixel, risoluzione termica ≤ 0,05C° a 60Hz - ≤ 0,03C° con media e ottica da 19,4° (H) x 14,6 (V), su superfici opache, eseguito con procedura standardizzata di acquisizione sulla base della taratura dello strumento ottenuta in laboratorio. Restituzione dei termogrammi in quadricromia in opportuna scala riportati sui disegni (non compresi), con restituzione cromatica altamente affidabile, comprensivo di  mappatura e mosaicatura dei termogrammi e relazione tecnica sulla metodologia di rilievo e descrizione delle fasi di rilievo termografico e restituzione. Calcolato sulla superficie da analizzare vuoto per pieno, comprensiva di una  stampa a colori e una copia su supporto informatico in formato .pdf;</t>
  </si>
  <si>
    <t>Rilievo infrarosso, verifica termografica e mappatura anomalie certificata UNI EN 473. Rilievo infrarosso eseguito con termocamera radiometrica con sensore FPA microbolometrico VOx con risoluzione 320 x 240 pixel, risoluzione termica ≤ 0,05C° a 60Hz - ≤ 0,03C° con media e ottica da 19,4° (H) x 14,6 (V), su superfici opache, eseguito con procedura standardizzata di acquisizione sulla base della taratura dello strumento ottenuta in laboratorio. Restituzione dei termogrammi in quadricromia per il dettaglio delle anomalie termiche, mappatura e mosaicatura dei termogrammi, restituzione in dettaglio geometrico delle anomalie visibili all’infrarosso su disegno CAD (fornito dalla committenza) in scala adeguata al fine di fornirne la distribuzione spaziale, mappa tematica di correlazione delle informazioni acquisite, relazione tecnica sulla metodologia di rilievo e descrizione delle fasi di rilievo e restituzione. Calcolato sulla superficie da analizzare vuoto per pieno, comprensiva di una  stampa a colori e una copia su supporto informatico in formato .pdf;</t>
  </si>
  <si>
    <t>Rilievo infrarosso, verifica termografica e mappatura anomalie certificata UNI EN 473. Rilievo infrarosso eseguito con termocamera radiometrica con sensore FPA microbolometrico VOx con risoluzione 320 x 240 pixel, risoluzione termica ≤ 0,05C° a 60Hz - ≤ 0,03C° con media e ottica da 19,4° (H) x 14,6 (V), su superfici su superfici decorate o dipinte;</t>
  </si>
  <si>
    <t>Prove con Sonda Windsor. Prova di penetrazione con sonda Windsor Norm ASTM. Esclusi oneri dei trabattelli e/o ponteggi  fino ad 1 metro. Prezzo a misura con 3 infissioni per punto.</t>
  </si>
  <si>
    <t>Prova pull out. Prova di infissione ed estrazione. Esclusi oneri dei trabattelli e/o ponteggi  fino ad 1 metro.</t>
  </si>
  <si>
    <t>Prove sclerometriche. Misura dell’indice di rimbalzo con media di 10 battute per punto. Esclusi oneri dei trabattelli e/o ponteggi  fino ad 1 metro d’altezza.</t>
  </si>
  <si>
    <t>Analisi di carbonatazione. Prova di profondità di carbonatazione (escluso estrazione della carota).</t>
  </si>
  <si>
    <t>Analisi stratigrafica su sezione lucida, con fornitura di documentazione fotografica in luce alogena e luce UV.</t>
  </si>
  <si>
    <t>Tassello stratigrafico: esecuzione di un tassello-stratigrafico, eseguito da un restauratore specializzato, al fine di evidenziare le principali caratteristiche stratigrafiche delle finiture pittoriche fino al supporto (intonaco o pietra); le dimensioni variano da 10x20 cm ad un massimo di 10x30 cm. Si deve fornire la documentazione fotografica relativa con lettura degli strati riscontrati ed ubicazione della prova su adeguata base grafica precedentemente fornita. Compresi oneri delle scale, trabattelli e quant’altro necessario fino all’altezza di 3 metri.</t>
  </si>
  <si>
    <t>Porosimetria a mercurio: esecuzione di una misurazione della porosità aperta totale, della distribuzione del volume dei pori in funzione del raggio e della densità apparente mediante porosimetro a mercurio per la valutazione della meso, macro e megaporosità (Raccomandazione NorMaL 4/80). Deve essere fornita relativa interpretazione dei risultati, relativi grafici delle curve di immissione del mercurio e istogrammi di frequenza allo scopo di verificare l’idoneità e compatibilità dei prodotti da ripristino.</t>
  </si>
  <si>
    <t>Esecuzione di un invecchiamento artificiale per irraggiamento con luce solare (lampada allo xeno secondo norma UNI 10925) con spettro di emissione controllato per valutare l'eventuale variazione cromatica degli elementi lapidei (naturali o artificiali) e dei diversi polimeri (trattamenti) utilizzati; la valutazione viene eseguita mediante colorimetrie a riflettanza elencate a parte allo scopo di verificare l’idoneità e compatibilità dei prodotti da ripristino.</t>
  </si>
  <si>
    <t>b. Tecnico specializzato in misurazioni</t>
  </si>
  <si>
    <t>CAP E - INDAGINI PRELIMINARI, CONOSCITIVE E DOCUMENTALI</t>
  </si>
  <si>
    <t>E.01.001</t>
  </si>
  <si>
    <t>E.01 - ANALISI PRELIMINARI IN SITO</t>
  </si>
  <si>
    <t>E.01.002</t>
  </si>
  <si>
    <t>E.01.003</t>
  </si>
  <si>
    <t>E.01.004</t>
  </si>
  <si>
    <t>E.01.005</t>
  </si>
  <si>
    <t>E.01.100 - ANALISI IN SITO - CARATTERIZZAZIONE DELLE SUPERFICI</t>
  </si>
  <si>
    <t>E.01.100</t>
  </si>
  <si>
    <t>E.01.101</t>
  </si>
  <si>
    <t>E.01.102</t>
  </si>
  <si>
    <t>E.01.103</t>
  </si>
  <si>
    <t>E.01.104</t>
  </si>
  <si>
    <t>E.01.105</t>
  </si>
  <si>
    <t>E.01.200 - ANALISI IN SITO - CARATTERIZZAZIONE DELLE STRUTTURE</t>
  </si>
  <si>
    <t>E.01.200</t>
  </si>
  <si>
    <t>E.01.201</t>
  </si>
  <si>
    <t>E.01.202</t>
  </si>
  <si>
    <t>E.01.203</t>
  </si>
  <si>
    <t>E.01.204</t>
  </si>
  <si>
    <t>E.01.205</t>
  </si>
  <si>
    <t>E.01.206</t>
  </si>
  <si>
    <t>E.01.207</t>
  </si>
  <si>
    <t>E.01.208</t>
  </si>
  <si>
    <t>E.01.209</t>
  </si>
  <si>
    <t>E.01.210</t>
  </si>
  <si>
    <t>E.01.211</t>
  </si>
  <si>
    <t>E.01.212</t>
  </si>
  <si>
    <t>E.01.213</t>
  </si>
  <si>
    <t>E.01.214</t>
  </si>
  <si>
    <t>E.01.300 - ANALISI IN LABORATORIO - CARATTERIZZAZIONE DELLO STATO DI FATTO</t>
  </si>
  <si>
    <t>E.01.300</t>
  </si>
  <si>
    <t>E.01.301</t>
  </si>
  <si>
    <t>E.01.302</t>
  </si>
  <si>
    <t>E.01.303</t>
  </si>
  <si>
    <t>E.01.304</t>
  </si>
  <si>
    <t>E.01.304.a</t>
  </si>
  <si>
    <t>E.01.305</t>
  </si>
  <si>
    <t>E.01.305.a</t>
  </si>
  <si>
    <t>E.01.305.b</t>
  </si>
  <si>
    <t>E.01.306</t>
  </si>
  <si>
    <t>E.01.307</t>
  </si>
  <si>
    <t>E.01.307.a</t>
  </si>
  <si>
    <t>E.01.307.b</t>
  </si>
  <si>
    <t>E.01.307.c</t>
  </si>
  <si>
    <t>E.01.307.d</t>
  </si>
  <si>
    <t>E.01.307.e</t>
  </si>
  <si>
    <t>E.01.308</t>
  </si>
  <si>
    <t>E.01.309</t>
  </si>
  <si>
    <t>E.01.310</t>
  </si>
  <si>
    <t>E.01.311</t>
  </si>
  <si>
    <t>E.01.312</t>
  </si>
  <si>
    <t>E.01.312.a</t>
  </si>
  <si>
    <t>E.01.312.b</t>
  </si>
  <si>
    <t>E.01.313</t>
  </si>
  <si>
    <t>E.01.314</t>
  </si>
  <si>
    <t>E.01.315</t>
  </si>
  <si>
    <t>E.01.316</t>
  </si>
  <si>
    <t>E.01.317</t>
  </si>
  <si>
    <t>E.01.318</t>
  </si>
  <si>
    <t>E.01.319</t>
  </si>
  <si>
    <t>E.01.320</t>
  </si>
  <si>
    <t>E.01.321</t>
  </si>
  <si>
    <t>E.01.322</t>
  </si>
  <si>
    <t>E.01.323</t>
  </si>
  <si>
    <t>E.01.324</t>
  </si>
  <si>
    <t>E.01.325</t>
  </si>
  <si>
    <t>E.01.326</t>
  </si>
  <si>
    <t>E.01.400 - ANALISI IN LABORATORIO - VALUTAZIONE DEGLI INTERVENTI DI RESTAURO</t>
  </si>
  <si>
    <t>E.01.400</t>
  </si>
  <si>
    <t>E.01.401</t>
  </si>
  <si>
    <t>E.01.402</t>
  </si>
  <si>
    <t>E.01.403</t>
  </si>
  <si>
    <t>E.01.404</t>
  </si>
  <si>
    <t>E.01.405</t>
  </si>
  <si>
    <t>E.01.406</t>
  </si>
  <si>
    <t>E.01.407</t>
  </si>
  <si>
    <t>E.01.408</t>
  </si>
  <si>
    <t>E.01.409</t>
  </si>
  <si>
    <t>E.01.410</t>
  </si>
  <si>
    <t>E.01.411</t>
  </si>
  <si>
    <t>E.01.412</t>
  </si>
  <si>
    <t>E.01.413</t>
  </si>
  <si>
    <t>E.01.414</t>
  </si>
  <si>
    <t>E.01.415</t>
  </si>
  <si>
    <t>E.01.416</t>
  </si>
  <si>
    <t>E.01.417</t>
  </si>
  <si>
    <t>E.01.418</t>
  </si>
  <si>
    <t>E.01.419</t>
  </si>
  <si>
    <t>E.01.420</t>
  </si>
  <si>
    <t>E.01.500 - ANALISI MULTISPETTRALI</t>
  </si>
  <si>
    <t>E.01.500</t>
  </si>
  <si>
    <t>E.01.501</t>
  </si>
  <si>
    <t>E.01.502</t>
  </si>
  <si>
    <t>E.01.503</t>
  </si>
  <si>
    <t>E.01.504</t>
  </si>
  <si>
    <t>E.01.505</t>
  </si>
  <si>
    <t>E.01.506</t>
  </si>
  <si>
    <t>E.01.507</t>
  </si>
  <si>
    <t>E.01.508</t>
  </si>
  <si>
    <t>E.01.509</t>
  </si>
  <si>
    <t>E.01.510</t>
  </si>
  <si>
    <t>E.01.600 - ANALISI NON DISTRUTTIVE</t>
  </si>
  <si>
    <t>E.01.600</t>
  </si>
  <si>
    <t>E.01.600.a</t>
  </si>
  <si>
    <t>E.01.600.b</t>
  </si>
  <si>
    <t>E.01.601</t>
  </si>
  <si>
    <t>E.01.601.a</t>
  </si>
  <si>
    <t>E.01.601.b</t>
  </si>
  <si>
    <t>E.01.602</t>
  </si>
  <si>
    <t>E.01.602.a</t>
  </si>
  <si>
    <t>E.01.602.b</t>
  </si>
  <si>
    <t>E.01.603</t>
  </si>
  <si>
    <t>E.01.603.a</t>
  </si>
  <si>
    <t>E.01.603.b</t>
  </si>
  <si>
    <t>E.01.604</t>
  </si>
  <si>
    <t>E.01.604.a</t>
  </si>
  <si>
    <t>E.01.604.b</t>
  </si>
  <si>
    <t>E.01.605</t>
  </si>
  <si>
    <t>E.01.606</t>
  </si>
  <si>
    <t>E.01.606.a</t>
  </si>
  <si>
    <t>E.01.606.b</t>
  </si>
  <si>
    <t>E.01.607</t>
  </si>
  <si>
    <t>E.01.608</t>
  </si>
  <si>
    <t>E.01.609</t>
  </si>
  <si>
    <t>E.01.609.a</t>
  </si>
  <si>
    <t>E.01.609.b</t>
  </si>
  <si>
    <t>E.01.609.c</t>
  </si>
  <si>
    <t>E.01.609.d</t>
  </si>
  <si>
    <t>E.01.610</t>
  </si>
  <si>
    <t>E.01.610.a</t>
  </si>
  <si>
    <t>E.01.610.b</t>
  </si>
  <si>
    <t>E.01.610.c</t>
  </si>
  <si>
    <t>E.01.611</t>
  </si>
  <si>
    <t>E.01.611.a</t>
  </si>
  <si>
    <t>E.01.611.b</t>
  </si>
  <si>
    <t>E.01.611.c</t>
  </si>
  <si>
    <t>E.01.612</t>
  </si>
  <si>
    <t>E.01.613</t>
  </si>
  <si>
    <t>E.01.614</t>
  </si>
  <si>
    <t>E.01.615</t>
  </si>
  <si>
    <t>E.01.616</t>
  </si>
  <si>
    <t>E.01.616.a</t>
  </si>
  <si>
    <t>E.01.616.b</t>
  </si>
  <si>
    <t>E.01.617</t>
  </si>
  <si>
    <t>E.01.617.a</t>
  </si>
  <si>
    <t>E.01.617.b</t>
  </si>
  <si>
    <t>E.01.618</t>
  </si>
  <si>
    <t>E.01.619</t>
  </si>
  <si>
    <t>E.01.620</t>
  </si>
  <si>
    <t>E.01.621</t>
  </si>
  <si>
    <t>E.01.700 - ANALISI SEMI DISTRUTTIVE</t>
  </si>
  <si>
    <t>E.01.700</t>
  </si>
  <si>
    <t>E.01.701</t>
  </si>
  <si>
    <t>E.01.702</t>
  </si>
  <si>
    <t>E.01.702.a</t>
  </si>
  <si>
    <t>E.01.702.b</t>
  </si>
  <si>
    <t>E.01.703</t>
  </si>
  <si>
    <t>E.01.704</t>
  </si>
  <si>
    <t>E.01.800 - ANALISI CHIMICHE</t>
  </si>
  <si>
    <t>E.01.800</t>
  </si>
  <si>
    <t>E.01.801</t>
  </si>
  <si>
    <t>E.01.802</t>
  </si>
  <si>
    <t>E.01.803</t>
  </si>
  <si>
    <t>E.01.804</t>
  </si>
  <si>
    <t>E.01.805</t>
  </si>
  <si>
    <t>E.01.806</t>
  </si>
  <si>
    <t xml:space="preserve">prova su intonaco o malta </t>
  </si>
  <si>
    <r>
      <t xml:space="preserve">Carotaggio da </t>
    </r>
    <r>
      <rPr>
        <sz val="11"/>
        <rFont val="Calibri"/>
        <family val="2"/>
      </rPr>
      <t>Ø</t>
    </r>
    <r>
      <rPr>
        <sz val="11"/>
        <rFont val="Calibri"/>
        <family val="2"/>
        <scheme val="minor"/>
      </rPr>
      <t xml:space="preserve"> 20 a  Ø 50 mm. Costo di un metro lineare di carotaggio, con diametri da 20 a 50 mm, eseguito su materiali teneri mediante carotatrici a scoppio, ad aria compressa o elettriche per prelievo campioni, ancoraggi, creazione di collegamenti,  areazioni, posa di impianti, apertura di vani e demolizioni speciali incluso ogni onere derivante dal noleggio della carotatrice, dall'usura delle corone diamantate e dalla manodopera. </t>
    </r>
  </si>
  <si>
    <r>
      <rPr>
        <sz val="11"/>
        <rFont val="Calibri"/>
        <family val="2"/>
      </rPr>
      <t>sovrapprezzo per determinazione profondità e diametro dei ferri</t>
    </r>
    <r>
      <rPr>
        <sz val="11"/>
        <rFont val="Book Antiqua"/>
        <family val="1"/>
      </rPr>
      <t xml:space="preserve"> </t>
    </r>
  </si>
  <si>
    <t>Identificazione dell'essenza lignea: esecuzione di un’analisi degli elementi lignei per il riconoscimento della specie legnosa e dello stato di conservazione da parte di biologo esperto. Deve essere fornita relativa interpretazione dei risultati e documentazione fotografica.</t>
  </si>
  <si>
    <t>Attrezzature:</t>
  </si>
  <si>
    <t>a. ATTREZZATURA per la misura ponderale del contenuto d'acqua su murature</t>
  </si>
  <si>
    <t>a. ATTREZZATURA per la misura ponderale del contenuto d'acqua su superfici dipinte</t>
  </si>
  <si>
    <t>a. ATTREZZATURA per la misura del contenuto d'acqua all'interno di murature mediante metodo conduttimetrico</t>
  </si>
  <si>
    <t>a. ATTREZZATURA per l'esecuzione di misura colorimetrica a riflettanza</t>
  </si>
  <si>
    <t>a. ATTREZZATURA per esame endoscopico</t>
  </si>
  <si>
    <t>a. ATTREZZATURA per esame videoendoscopico</t>
  </si>
  <si>
    <t>Esame videoendoscopico all’interno del foro per la ricostruzione della tipologia muraria. Da eseguirsi nella muratura originaria mediante l'uso di microtelecamera illuminata con fonte di luce remota e fibre ottiche; le riprese vengono registrate su nastro magnetico VHS. Si fornisce la lettura, la documentazione fotografica (scelta con immagini significative delle riprese), la rappresentazione schematica della muratura e l’ubicazione della prova su adeguata base grafica precedentemente fornita. Per ogni metro indagato. Esclusi oneri dei trabattelli e/o ponteggi.</t>
  </si>
  <si>
    <t>a. ATTREZZATURA per verifica dello stato tensionale mediante martinetto piatto singolo</t>
  </si>
  <si>
    <t>Prove di compressione mediante martinetti piatti doppi: esecuzione di prove di compressione mediante martinetto piatto quadrato doppio per la valutazione del modulo elastico e della resistenza massima a rottura della muratura: tali valori verranno confrontati con quelli ottenuti dalle misurazioni dello stato tensionale nel caso siano eseguiti nello stesso punto. Si deve fornire la tabella ed il grafico dei dati ottenuti, la documentazione fotografica, l’elaborazione e l’interpretazione dei risultati, l’ubicazione della prova su adeguata base grafica precedentemente fornita. Esclusi oneri dei trabattelli e/o ponteggi.</t>
  </si>
  <si>
    <t>a. ATTREZZATURA per prove di compressione mediante martinetto piatto quadrato doppio</t>
  </si>
  <si>
    <t>a. ATTREZZATURA per verifica dello stato tensionale con martinetto singolo</t>
  </si>
  <si>
    <t>Totale attrezzature</t>
  </si>
  <si>
    <t>a. ATTREZZATURA per l'esecuzione della prova di permeabilità in sito su parte di muratura</t>
  </si>
  <si>
    <t>a. ATTREZZATURA per l'esecuzione di una sezione lucida trasversale</t>
  </si>
  <si>
    <t>a. ATTREZZATURA per l'esecuzione di una sezione sottile</t>
  </si>
  <si>
    <t>a. ATTREZZATURA per l'esecuzione di una diffrattometria a raggi X</t>
  </si>
  <si>
    <t xml:space="preserve">a. ATTREZZATURA per l'esecuzione di analisi calcimetrica </t>
  </si>
  <si>
    <t>a. ATTREZZATURA per l'esecuzione di una disgregazione di malte aeree</t>
  </si>
  <si>
    <t>a. ATTREZZATURA per l'esecuzione di analisi granulometrica per via secca</t>
  </si>
  <si>
    <t>Luminescenza IR: rilevamento della fluorescenza nella banda dell’infrarosso attivata dalla sorgente di radiazione UV eseguita con emulsione fotografica sensibile all’infrarosso e sorgente a scarica in vapori di mercurio ad alta pressione con elevata emissione di UV e bassa componente visibile; il sistema di filtraggio non deve essere affetto da fluorescenza propria. L’indagine deve essere eseguita con una procedura standardizzata di acquisizione sulla base della taratura in laboratorio (mantenendo costante assetto, emulsione, sistema di filtraggio e sorgente di radiazione le cui caratteristiche devono essere menzionate nella relazione). Si fornisce una relazione tecnica e, nel caso di più riprese, di un fotomosaico; inoltre analisi ed elaborazione in forma digitale, al fine di fornire la distribuzione spaziale delle disomogeneità di fluorescenza I.R., e mappa tematica di correlazione per dislocare spazialmente le informazioni acquisite.</t>
  </si>
  <si>
    <t>a. ATTREZZATURA per l'esecuzione d'indagine della fluorescenza dei raggi X (XRF)</t>
  </si>
  <si>
    <t>E.01.215</t>
  </si>
  <si>
    <t>a. ATTREZZATURA per l'esecuzione della prova di identificazione dinamica modale dei tiranti metallici esistenti</t>
  </si>
  <si>
    <t>a. ATTREZZATURA per l'esecuzione di prelievo di campioni da sottoporre ad analisi di laboratorio</t>
  </si>
  <si>
    <t>a. ATTREZZATURA per indagine a vista</t>
  </si>
  <si>
    <t>a. ATTREZZATURA per ricerca storica</t>
  </si>
  <si>
    <t>a. ATTREZZATURA per la misura dell'assorbimento di acqua a bassa pressione</t>
  </si>
  <si>
    <t>a. ATTREZZATURA per l'esecuzione di un tassello stratigrafico</t>
  </si>
  <si>
    <t>E.01.210.a</t>
  </si>
  <si>
    <t>Fino ad un metro</t>
  </si>
  <si>
    <t>E.01.210.b</t>
  </si>
  <si>
    <t>Oltre un metro</t>
  </si>
  <si>
    <t>a. ATTREZZATURA per l'esecuzione di  un dosaggio dei sali solubili mediante cromatografia ionica con analisi qualiquantitativa di anioni e cationi</t>
  </si>
  <si>
    <t>a. ATTREZZATURA per l'esecuzione di un’osservazione con microscopio elettronico a scansione (SEM) su sezione lucida</t>
  </si>
  <si>
    <t>a. ATTREZZATURA per l'esecuzione di porosimetria a mercurio</t>
  </si>
  <si>
    <t>a. ATTREZZATURA per l'esecuzione di analisi microchimica dei leganti organici</t>
  </si>
  <si>
    <t>a. ATTREZZATURA per l'esecuzione di spettrofotometria FT/IR</t>
  </si>
  <si>
    <t>a. ATTREZZATURA per l'esecuzione di spettrofotometria FT/IR  in Micro-HATR</t>
  </si>
  <si>
    <t>a. ATTREZZATURA per l'identificazione dell'essenza lignea</t>
  </si>
  <si>
    <t>a. ATTREZZATURA per l'esecuzione di radiodatazione al radiocarbonio o con 14C/12C standard</t>
  </si>
  <si>
    <t>a. ATTREZZATURA per l'esecuzione di radiodatazione al radiocarbonio o con 14C/12C di precisione (quantità da utilizzare circa 5 gr) o con spettrometria di massa ad alta risoluzione (AMS) (quantità da utilizzare circa 50 mg)</t>
  </si>
  <si>
    <t>a. ATTREZZATURA per l'esecuzione della misura dell'assorbimento d'acqua per capillarità su provini trattati</t>
  </si>
  <si>
    <t>a. ATTREZZATURA per l'esecuzione della misura dell'assorbimento d'acqua per  immersione totale su provini trattati</t>
  </si>
  <si>
    <t xml:space="preserve">a. ATTREZZATURA per l'esecuzione della misura della permeabilità al vapor d'acqua su provini trattati </t>
  </si>
  <si>
    <t>a. ATTREZZATURA per l'esecuzione della misura dell'angolo di contatto</t>
  </si>
  <si>
    <t>a. ATTREZZATURA per l'esecuzione dell'assorbimento d'acqua a bassa pressione (metodo della pipetta)</t>
  </si>
  <si>
    <t>a. ATTREZZATURA per l'esecuzione d'indagine termografica</t>
  </si>
  <si>
    <t>a. ATTREZZATURA per l'esecuzione d'indagine tomografica</t>
  </si>
  <si>
    <t xml:space="preserve">a. ATTREZZATURA per l'esecuzione d'indagine termografica </t>
  </si>
  <si>
    <t>a. ATTREZZATURA per l'esecuzione di prove pacometriche</t>
  </si>
  <si>
    <t>a. ATTREZZATURA per l'esecuzione d'indagine con ultrasuoni</t>
  </si>
  <si>
    <t>a. ATTREZZATURA per l'esecuzione d'indagine con GeoRadar</t>
  </si>
  <si>
    <t>a. ATTREZZATURA per l'esecuzione di prova con Sonda Windsor</t>
  </si>
  <si>
    <t>a. ATTREZZATURA per l'esecuzione di prova pull out</t>
  </si>
  <si>
    <t>a. ATTREZZATURA per l'esecuzione d'indagine con prove sclerometriche</t>
  </si>
  <si>
    <t>a. ATTREZZATURA per l'esecuzione di analisi di carbonatazione</t>
  </si>
  <si>
    <t>a. ATTREZZATURA per prove di carico statica con serbatoio</t>
  </si>
  <si>
    <t>a. ATTREZZATURA per l'esecuzione di analisi stratigrafica su sezione lucida</t>
  </si>
  <si>
    <t>a. ATTREZZATURA per l'esecuzione di microfluorescenza dei raggi X su sezione stratigrafica</t>
  </si>
  <si>
    <t>a. ATTREZZATURA per l'esecuzione di analisi dei sali solubili mediante cromatografia ionica</t>
  </si>
  <si>
    <t>a. ATTREZZATURA per l'esecuzione di analisi petrografica su sezione sottile</t>
  </si>
  <si>
    <t>a. ATTREZZATURA per l'esecuzione di spettrofotometria infrarossa (FT-IR)</t>
  </si>
  <si>
    <t>a. ATTREZZATURA per l'esecuzione di diffrazione ai raggi X (XRD)</t>
  </si>
  <si>
    <t>Indagine termoflussimetrica. Misura della trasmittanza in sito con termoflussimetro wireless Termozig con precisione di misura 0,01W/mq, con possibilità di calcolo di trasmittanze in tempo reale su pc. Prezzo per singola misura.</t>
  </si>
  <si>
    <t>a. ATTREZZATURA per osservazione al microscopio elettronico a scansione, con microanalisi (SEM-EDS).</t>
  </si>
  <si>
    <t>E.01.304.b</t>
  </si>
  <si>
    <t>prevista preparazione ed analisi degli anioni e dei cationi</t>
  </si>
  <si>
    <t>Indagine infrarossa certificata UNI EN 473. Indagine infrarossa eseguita con termocamera radiometrica con sensore FPA microbolometrico VOx con risoluzione 320 x 240 pixel, risoluzione termica ≤ 0,05C° a 60Hz - ≤ 0,03C° con media e ottica da 19,4° (H) x 14,6 (V), su superfici opache, comprensiva di relazione tecnica dettagliata sulla metodologia di rilievo e descrizione delle fasi di rilievo e restituzioni, immagini termografiche significative, eseguita con procedura standardizzata di acquisizione sulla base della taratura dello strumento ottenuta in laboratorio. Eseguita su superfici verticali e orizzontali comprensivo di ogni onere per la realizzazione ad esclusione di eventuali ponteggi o sistemi di elevazione. Calcolato sulla superficie da analizzare vuoto per pieno, comprensiva di una  stampa a colori e una copia su supporto informatico in formato .pdf.</t>
  </si>
  <si>
    <t>a. ATTREZZATURA per rilievo infrarosso, verifica termografica e mappatura anomalie certificata UNI EN 473</t>
  </si>
  <si>
    <t>a. ATTREZZATURA per indagine termoflussimetrica</t>
  </si>
  <si>
    <t>a. ATTREZZATURA per il dosaggio dei sali solubili totali</t>
  </si>
  <si>
    <t>a. ATTREZZATURA per l'esecuzione di un riconoscimento dei pigmenti mediante microscopia ottica (trasmessa e riflessa) e/o microscopia elettronica a scansione (SEM)</t>
  </si>
  <si>
    <t xml:space="preserve">a. ATTREZZATURA per l'esecuzione di un’analisi microbiologica a fresco </t>
  </si>
  <si>
    <t>a. ATTREZZATURA per indagine infrarossa certificata UNI EN 473</t>
  </si>
  <si>
    <t>a. ATTREZZATURA per rilievo infrarosso e verifica termografica certificata UNI EN 473</t>
  </si>
  <si>
    <t>a. ATTREZZATURA per l'esecuzione di rilievo infrarosso, verifica termografica e mappatura anomalie</t>
  </si>
  <si>
    <t>Totale noleggi</t>
  </si>
  <si>
    <t>a. Operaio comune</t>
  </si>
  <si>
    <t>Noleggi:</t>
  </si>
  <si>
    <t xml:space="preserve">a. Nolo CAROTATRICE      </t>
  </si>
  <si>
    <t>ore</t>
  </si>
  <si>
    <t>a. Operaio specializzato</t>
  </si>
  <si>
    <t>b. Operaio comune</t>
  </si>
  <si>
    <t>Carotaggio eseguito con carotatrici con motore elettrico o ad aria compressa, per prelievo campioni, perforazione di strutture edili, per prove di laboratorio, collaudi, controlli, restauri, incatenamenti, areazioni, deumidificazioni, posa in opera di impianti, pluviali, scarichi. su muratura di tufo, mattoni e simili: diametro foro da 70 a 100 mm.</t>
  </si>
  <si>
    <t>Carotaggio eseguito con carotatrici con motore elettrico o ad aria compressa, per prelievo campioni, perforazione di strutture edili, per prove di laboratorio, collaudi, controlli, restauri, incatenamenti, areazioni, deumidificazioni, posa in opera di impianti, pluviali, scarichi. su muratura di tufo, mattoni e simili: diametro foro da 110 a 150 mm.</t>
  </si>
  <si>
    <t>Carotaggio eseguito con carotatrici con motore elettrico o ad aria compressa, per prelievo campioni, perforazione di strutture edili, per prove di laboratorio, collaudi, controlli, restauri, incatenamenti, areazioni, deumidificazioni, posa in opera di impianti, pluviali, scarichi: su pietrame calcareo o siliceo: diametro foro da 40 a 60 mm.</t>
  </si>
  <si>
    <t>Carotaggio eseguito con carotatrici con motore elettrico o ad aria compressa, per prelievo campioni, perforazione di strutture edili, per prove di laboratorio, collaudi, controlli, restauri, incatenamenti, areazioni, deumidificazioni, posa in opera di impianti, pluviali, scarichi: su pietrame calcareo o siliceo: diametro foro da 70 a 100 mm.</t>
  </si>
  <si>
    <t>Carotaggio eseguito con carotatrici con motore elettrico o ad aria compressa, per prelievo campioni, perforazione di strutture edili, per prove di laboratorio, collaudi, controlli, restauri, incatenamenti, areazioni, deumidificazioni, posa in opera di impianti, pluviali, scarichi: su pietrame calcareo o siliceo: diametro foro da 110 a 150 mm.</t>
  </si>
  <si>
    <t>Approntamento ed installazione di attrezzatura per indagini con GeoRadar, secondo le caratteristiche di cui alle Norme Tecniche vigenti. Compreso il carico e lo scarico dell'attrezzatura ed incluso l'onere dello spostamento da un foro al successivo.</t>
  </si>
  <si>
    <t>E.01.622</t>
  </si>
  <si>
    <t>a. ATTREZZATURA per indagine e rilievo</t>
  </si>
  <si>
    <t>Determinazione del tiro nelle catene metalliche. Identificazione dinamica modale dei tiranti metallici esistenti mediante applicazione di forzante impulsiva e rilievo, con accelerometri, delle principali frequenze. Calcolo dello stato tensionale mediante l'applicazione numerica della teoria delle corde tese. Esclusi oneri per il raggiungimento in quota dell'elemento da indagare ed esclusi oneri di trasferta.</t>
  </si>
  <si>
    <t>Esecuzione della prova di permeabilità in sito su una parte di muratura consistente nell' immissione di acqua a pressione atmosferica in caduta da una quota prestabilita mediante un tubo inserito a metà dello spessore della parete. Vengono quindi registrati i tempi e le modalità di propagazione del liquido nell’ambito della parete, nonché il quantitativo di acqua immesso nella parete in funzione del tempo trascorso dall’inizio della prova. Si deve fornire la tabella ed il grafico dei dati ottenuti, la documentazione fotografica, l’interpretazione di risultati ed eventuale ubicazione della prova su adeguata base grafica precedentemente fornita. Esclusi oneri dei trabattelli e/o ponteggi. Compreso l'approntamento dell'attrezzatura in cantiere e la predisposizione del foro per l'esecuzione della prova di permeabilità.</t>
  </si>
  <si>
    <t>Indagine termografica, eseguita con un termografo (Agema Termovision 782LW con sensibilità 8-14 mm), operante sulla seconda finestra atmosferica al fine di evitare fenomeni di riflessione che inficerebbero la registrazione della risposta termica e quindi l’interpretazione dei risultati finali. L’indagine deve essere eseguita, in modo campionato in corrispondenza dei transienti stagionali e nell’ambito del ciclo giornaliero in fase di incremento e decremento termico. L’analisi e la gestione in forma digitale del termogramma deve essere effettuato con uno specifico software di elaborazione di immagine termica. Inoltre deve essere eseguita in un tempo sufficientemente breve tale da essere considerata praticamente istantanea dal punto di vista della variazione termica; il manufatto deve essere considerato non come a sé stante, ma come facente parte di un sistema termodinamico. Si deve fornire una relazione tecnica, i termogrammi elaborati in forma digitale ed i dati sintetizzati in mappe tematiche di correlazione.</t>
  </si>
  <si>
    <t>Indagine con GeoRadar. Indagine geofisica non distruttiva mediante metodologia GeoRadar (SIR 3000) – “GSSI (Geophisical Survey Systems, Inc.) con antenna modello 5103 a 400 Mhz montata su Survey Cart 623 Utility Scan”. Comprensiva di operatore sul posto, analisi dei risultati e relazione di dettaglio e restituzione grafica in formato .dwg. Costo al metro lineare di scansione (per fascia di larghezza 30 cm).</t>
  </si>
  <si>
    <t>a. Tecnico specializzato in analisi di laboratorio</t>
  </si>
  <si>
    <t>2,091,36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</si>
</sst>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00;[Red]\-&quot;€&quot;\ #,##0.00"/>
    <numFmt numFmtId="165" formatCode="&quot;€&quot;\ #,##0.00"/>
    <numFmt numFmtId="166" formatCode="#,##0.00\ &quot;€&quot;"/>
  </numFmts>
  <fonts count="7" x14ac:knownFonts="1">
    <font>
      <sz val="11"/>
      <color theme="1"/>
      <name val="Calibri"/>
      <family val="2"/>
      <scheme val="minor"/>
    </font>
    <font>
      <sz val="11"/>
      <name val="Calibri"/>
      <family val="2"/>
      <scheme val="minor"/>
    </font>
    <font>
      <sz val="11"/>
      <color theme="1"/>
      <name val="Calibri"/>
      <family val="2"/>
      <scheme val="minor"/>
    </font>
    <font>
      <b/>
      <sz val="11"/>
      <name val="Calibri"/>
      <family val="2"/>
      <scheme val="minor"/>
    </font>
    <font>
      <sz val="11"/>
      <name val="Calibri"/>
      <family val="2"/>
    </font>
    <font>
      <sz val="11"/>
      <name val="Book Antiqua"/>
      <family val="1"/>
    </font>
    <font>
      <b/>
      <sz val="16"/>
      <name val="Calibri"/>
      <family val="2"/>
      <scheme val="minor"/>
    </font>
  </fonts>
  <fills count="2">
    <fill>
      <patternFill patternType="none"/>
    </fill>
    <fill>
      <patternFill patternType="gray125"/>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double">
        <color auto="1"/>
      </left>
      <right style="double">
        <color auto="1"/>
      </right>
      <top style="double">
        <color auto="1"/>
      </top>
      <bottom style="double">
        <color auto="1"/>
      </bottom>
      <diagonal/>
    </border>
    <border>
      <left style="thin">
        <color auto="1"/>
      </left>
      <right style="thin">
        <color auto="1"/>
      </right>
      <top/>
      <bottom style="thin">
        <color auto="1"/>
      </bottom>
      <diagonal/>
    </border>
    <border>
      <left style="double">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thin">
        <color auto="1"/>
      </left>
      <right/>
      <top/>
      <bottom/>
      <diagonal/>
    </border>
    <border>
      <left style="thin">
        <color auto="1"/>
      </left>
      <right/>
      <top style="double">
        <color auto="1"/>
      </top>
      <bottom/>
      <diagonal/>
    </border>
    <border>
      <left/>
      <right style="double">
        <color auto="1"/>
      </right>
      <top style="thin">
        <color auto="1"/>
      </top>
      <bottom style="thin">
        <color auto="1"/>
      </bottom>
      <diagonal/>
    </border>
    <border>
      <left style="thin">
        <color auto="1"/>
      </left>
      <right style="thin">
        <color auto="1"/>
      </right>
      <top style="double">
        <color auto="1"/>
      </top>
      <bottom style="double">
        <color auto="1"/>
      </bottom>
      <diagonal/>
    </border>
    <border>
      <left style="thin">
        <color auto="1"/>
      </left>
      <right/>
      <top style="double">
        <color auto="1"/>
      </top>
      <bottom style="double">
        <color auto="1"/>
      </bottom>
      <diagonal/>
    </border>
    <border>
      <left style="double">
        <color auto="1"/>
      </left>
      <right/>
      <top style="double">
        <color auto="1"/>
      </top>
      <bottom/>
      <diagonal/>
    </border>
    <border>
      <left style="double">
        <color auto="1"/>
      </left>
      <right/>
      <top style="double">
        <color auto="1"/>
      </top>
      <bottom style="double">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double">
        <color auto="1"/>
      </top>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style="thin">
        <color auto="1"/>
      </left>
      <right style="thin">
        <color auto="1"/>
      </right>
      <top/>
      <bottom/>
      <diagonal/>
    </border>
  </borders>
  <cellStyleXfs count="2">
    <xf numFmtId="0" fontId="0" fillId="0" borderId="0"/>
    <xf numFmtId="9" fontId="2" fillId="0" borderId="0" applyFont="0" applyFill="0" applyBorder="0" applyAlignment="0" applyProtection="0"/>
  </cellStyleXfs>
  <cellXfs count="116">
    <xf numFmtId="0" fontId="0" fillId="0" borderId="0" xfId="0"/>
    <xf numFmtId="0" fontId="3" fillId="0" borderId="17" xfId="0" applyFont="1" applyBorder="1" applyAlignment="1">
      <alignment horizontal="center"/>
    </xf>
    <xf numFmtId="0" fontId="1" fillId="0" borderId="17" xfId="0" applyFont="1" applyBorder="1" applyAlignment="1">
      <alignment horizontal="justify" vertical="center" wrapText="1"/>
    </xf>
    <xf numFmtId="0" fontId="1" fillId="0" borderId="17" xfId="0" applyFont="1" applyBorder="1" applyAlignment="1">
      <alignment horizontal="center"/>
    </xf>
    <xf numFmtId="0" fontId="1" fillId="0" borderId="17" xfId="0" applyFont="1" applyBorder="1" applyAlignment="1">
      <alignment horizontal="center" wrapText="1"/>
    </xf>
    <xf numFmtId="0" fontId="1" fillId="0" borderId="1" xfId="0" applyFont="1" applyBorder="1" applyAlignment="1">
      <alignment horizontal="center"/>
    </xf>
    <xf numFmtId="0" fontId="3" fillId="0" borderId="18" xfId="0" applyFont="1" applyBorder="1" applyAlignment="1">
      <alignment horizontal="center" vertical="center" wrapText="1"/>
    </xf>
    <xf numFmtId="0" fontId="3" fillId="0" borderId="11" xfId="0" applyFont="1" applyBorder="1" applyAlignment="1">
      <alignment horizontal="center"/>
    </xf>
    <xf numFmtId="0" fontId="1" fillId="0" borderId="11" xfId="0" applyFont="1" applyBorder="1" applyAlignment="1">
      <alignment horizontal="center" wrapText="1"/>
    </xf>
    <xf numFmtId="0" fontId="1" fillId="0" borderId="11" xfId="0" applyFont="1" applyBorder="1" applyAlignment="1">
      <alignment horizontal="center"/>
    </xf>
    <xf numFmtId="0" fontId="1" fillId="0" borderId="19" xfId="0" applyFont="1" applyBorder="1" applyAlignment="1">
      <alignment horizontal="center"/>
    </xf>
    <xf numFmtId="0" fontId="1" fillId="0" borderId="19" xfId="0" applyFont="1" applyBorder="1" applyAlignment="1">
      <alignment horizontal="center" wrapText="1"/>
    </xf>
    <xf numFmtId="0" fontId="1" fillId="0" borderId="20" xfId="0" applyFont="1" applyBorder="1" applyAlignment="1">
      <alignment horizontal="center" wrapText="1"/>
    </xf>
    <xf numFmtId="0" fontId="1" fillId="0" borderId="0" xfId="0" applyFont="1" applyAlignment="1">
      <alignment horizontal="left" vertical="center"/>
    </xf>
    <xf numFmtId="0" fontId="3" fillId="0" borderId="0" xfId="0" applyFont="1" applyAlignment="1">
      <alignment horizontal="right" vertical="center" wrapText="1"/>
    </xf>
    <xf numFmtId="10" fontId="3" fillId="0" borderId="13" xfId="0" applyNumberFormat="1" applyFont="1" applyBorder="1" applyAlignment="1">
      <alignment wrapText="1"/>
    </xf>
    <xf numFmtId="0" fontId="1" fillId="0" borderId="0" xfId="0" applyFont="1"/>
    <xf numFmtId="0" fontId="1" fillId="0" borderId="18" xfId="0" applyFont="1" applyBorder="1" applyAlignment="1">
      <alignment horizontal="justify" vertical="center" wrapText="1"/>
    </xf>
    <xf numFmtId="0" fontId="1" fillId="0" borderId="1" xfId="0" applyFont="1" applyBorder="1" applyAlignment="1">
      <alignment horizontal="justify" vertical="justify" wrapText="1"/>
    </xf>
    <xf numFmtId="0" fontId="1" fillId="0" borderId="1" xfId="0" applyFont="1" applyBorder="1" applyAlignment="1">
      <alignment horizontal="left" vertical="center" wrapText="1"/>
    </xf>
    <xf numFmtId="0" fontId="1" fillId="0" borderId="0" xfId="0" applyFont="1" applyAlignment="1">
      <alignment vertical="center" wrapText="1"/>
    </xf>
    <xf numFmtId="0" fontId="1" fillId="0" borderId="11" xfId="0" applyFont="1" applyBorder="1" applyAlignment="1">
      <alignment horizontal="justify" vertical="center" wrapText="1"/>
    </xf>
    <xf numFmtId="0" fontId="1" fillId="0" borderId="19" xfId="0" applyFont="1" applyBorder="1" applyAlignment="1">
      <alignment horizontal="left" vertical="center" wrapText="1"/>
    </xf>
    <xf numFmtId="0" fontId="1" fillId="0" borderId="19" xfId="0" applyFont="1" applyBorder="1" applyAlignment="1">
      <alignment horizontal="justify" vertical="center" wrapText="1"/>
    </xf>
    <xf numFmtId="0" fontId="3" fillId="0" borderId="17" xfId="0" applyFont="1" applyBorder="1" applyAlignment="1">
      <alignment horizontal="center" vertical="center" wrapText="1"/>
    </xf>
    <xf numFmtId="0" fontId="1" fillId="0" borderId="20" xfId="0" applyFont="1" applyBorder="1" applyAlignment="1">
      <alignment horizontal="left" vertical="center" wrapText="1"/>
    </xf>
    <xf numFmtId="0" fontId="1" fillId="0" borderId="17" xfId="0" applyFont="1" applyBorder="1" applyAlignment="1">
      <alignment horizontal="left" vertical="center" wrapText="1"/>
    </xf>
    <xf numFmtId="165" fontId="1" fillId="0" borderId="0" xfId="0" applyNumberFormat="1" applyFont="1" applyAlignment="1">
      <alignment horizontal="right" wrapText="1"/>
    </xf>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horizontal="center" wrapText="1"/>
    </xf>
    <xf numFmtId="165" fontId="3" fillId="0" borderId="0" xfId="0" applyNumberFormat="1" applyFont="1" applyAlignment="1">
      <alignment horizontal="center" wrapText="1"/>
    </xf>
    <xf numFmtId="0" fontId="1" fillId="0" borderId="0" xfId="0" applyFont="1" applyAlignment="1">
      <alignment wrapText="1"/>
    </xf>
    <xf numFmtId="0" fontId="3" fillId="0" borderId="7" xfId="0" applyFont="1" applyBorder="1" applyAlignment="1">
      <alignment horizontal="center" vertical="center" wrapText="1"/>
    </xf>
    <xf numFmtId="0" fontId="1" fillId="0" borderId="8" xfId="0" applyFont="1" applyBorder="1" applyAlignment="1">
      <alignment vertical="center" wrapText="1"/>
    </xf>
    <xf numFmtId="10" fontId="3" fillId="0" borderId="7" xfId="1" applyNumberFormat="1" applyFont="1" applyFill="1" applyBorder="1" applyAlignment="1">
      <alignment vertical="center" wrapText="1"/>
    </xf>
    <xf numFmtId="0" fontId="1" fillId="0" borderId="9" xfId="0" applyFont="1" applyBorder="1" applyAlignment="1">
      <alignment vertical="center" wrapText="1"/>
    </xf>
    <xf numFmtId="10" fontId="3" fillId="0" borderId="7" xfId="0" applyNumberFormat="1" applyFont="1" applyBorder="1" applyAlignment="1">
      <alignment wrapText="1"/>
    </xf>
    <xf numFmtId="0" fontId="3" fillId="0" borderId="0" xfId="0" applyFont="1" applyAlignment="1">
      <alignment horizontal="right" wrapText="1"/>
    </xf>
    <xf numFmtId="165" fontId="1" fillId="0" borderId="0" xfId="0" applyNumberFormat="1" applyFont="1" applyAlignment="1">
      <alignment horizontal="left" vertical="center"/>
    </xf>
    <xf numFmtId="0" fontId="1" fillId="0" borderId="18" xfId="0" applyFont="1" applyBorder="1" applyAlignment="1">
      <alignment horizontal="center" wrapText="1"/>
    </xf>
    <xf numFmtId="10" fontId="3" fillId="0" borderId="0" xfId="0" applyNumberFormat="1" applyFont="1" applyAlignment="1">
      <alignment wrapText="1"/>
    </xf>
    <xf numFmtId="165" fontId="3" fillId="0" borderId="0" xfId="0" applyNumberFormat="1" applyFont="1" applyAlignment="1">
      <alignment wrapText="1"/>
    </xf>
    <xf numFmtId="165" fontId="1" fillId="0" borderId="0" xfId="0" applyNumberFormat="1" applyFont="1"/>
    <xf numFmtId="0" fontId="1" fillId="0" borderId="0" xfId="0" applyFont="1" applyAlignment="1">
      <alignment horizontal="center" vertical="center" wrapText="1"/>
    </xf>
    <xf numFmtId="9" fontId="1" fillId="0" borderId="0" xfId="0" applyNumberFormat="1" applyFont="1" applyAlignment="1">
      <alignment horizontal="center"/>
    </xf>
    <xf numFmtId="0" fontId="1" fillId="0" borderId="21" xfId="0" applyFont="1" applyBorder="1" applyAlignment="1">
      <alignment horizontal="justify" vertical="justify" wrapText="1"/>
    </xf>
    <xf numFmtId="0" fontId="1" fillId="0" borderId="21" xfId="0" applyFont="1" applyBorder="1" applyAlignment="1">
      <alignment horizontal="center" wrapText="1"/>
    </xf>
    <xf numFmtId="0" fontId="1" fillId="0" borderId="19" xfId="0" applyFont="1" applyBorder="1" applyAlignment="1">
      <alignment horizontal="justify" vertical="justify" wrapText="1"/>
    </xf>
    <xf numFmtId="0" fontId="1" fillId="0" borderId="5" xfId="0" applyFont="1" applyBorder="1" applyAlignment="1">
      <alignment horizontal="center" wrapText="1"/>
    </xf>
    <xf numFmtId="0" fontId="1" fillId="0" borderId="5" xfId="0" applyFont="1" applyBorder="1" applyAlignment="1">
      <alignment horizontal="center"/>
    </xf>
    <xf numFmtId="0" fontId="1" fillId="0" borderId="20" xfId="0" applyFont="1" applyBorder="1" applyAlignment="1">
      <alignment horizontal="center"/>
    </xf>
    <xf numFmtId="165" fontId="3" fillId="0" borderId="0" xfId="0" applyNumberFormat="1" applyFont="1" applyAlignment="1">
      <alignment horizontal="right" wrapText="1"/>
    </xf>
    <xf numFmtId="10" fontId="1" fillId="0" borderId="0" xfId="0" applyNumberFormat="1" applyFont="1" applyAlignment="1">
      <alignment horizontal="center" vertical="center"/>
    </xf>
    <xf numFmtId="9" fontId="3" fillId="0" borderId="0" xfId="0" applyNumberFormat="1" applyFont="1" applyAlignment="1">
      <alignment horizontal="center"/>
    </xf>
    <xf numFmtId="10" fontId="1" fillId="0" borderId="0" xfId="0" applyNumberFormat="1" applyFont="1"/>
    <xf numFmtId="166" fontId="1" fillId="0" borderId="0" xfId="0" applyNumberFormat="1" applyFont="1"/>
    <xf numFmtId="165" fontId="1" fillId="0" borderId="0" xfId="0" applyNumberFormat="1" applyFont="1" applyAlignment="1">
      <alignment horizontal="center" vertical="center" wrapText="1"/>
    </xf>
    <xf numFmtId="10" fontId="1" fillId="0" borderId="0" xfId="0" applyNumberFormat="1" applyFont="1" applyAlignment="1">
      <alignment horizontal="center"/>
    </xf>
    <xf numFmtId="166" fontId="1" fillId="0" borderId="0" xfId="0" applyNumberFormat="1" applyFont="1" applyAlignment="1">
      <alignment vertical="center"/>
    </xf>
    <xf numFmtId="0" fontId="3" fillId="0" borderId="0" xfId="0" applyFont="1" applyAlignment="1">
      <alignment horizontal="center"/>
    </xf>
    <xf numFmtId="165" fontId="3" fillId="0" borderId="0" xfId="0" applyNumberFormat="1" applyFont="1"/>
    <xf numFmtId="0" fontId="6" fillId="0" borderId="0" xfId="0" applyFont="1" applyAlignment="1">
      <alignment horizontal="center" vertical="center"/>
    </xf>
    <xf numFmtId="0" fontId="3" fillId="0" borderId="0" xfId="0" applyFont="1"/>
    <xf numFmtId="0" fontId="3" fillId="0" borderId="0" xfId="0" applyFont="1" applyAlignment="1">
      <alignment horizontal="right"/>
    </xf>
    <xf numFmtId="165" fontId="3" fillId="0" borderId="0" xfId="0" applyNumberFormat="1" applyFont="1" applyAlignment="1">
      <alignment horizontal="left" vertical="center"/>
    </xf>
    <xf numFmtId="166" fontId="1" fillId="0" borderId="0" xfId="0" applyNumberFormat="1" applyFont="1" applyAlignment="1">
      <alignment horizontal="center" vertical="center"/>
    </xf>
    <xf numFmtId="166" fontId="3" fillId="0" borderId="0" xfId="0" applyNumberFormat="1" applyFont="1" applyAlignment="1">
      <alignment horizontal="center" vertical="center"/>
    </xf>
    <xf numFmtId="0" fontId="3" fillId="0" borderId="0" xfId="0" applyFont="1" applyAlignment="1">
      <alignment horizont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5" xfId="0" applyFont="1" applyBorder="1" applyAlignment="1">
      <alignment vertical="center" wrapText="1"/>
    </xf>
    <xf numFmtId="0" fontId="1" fillId="0" borderId="5"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164" fontId="1" fillId="0" borderId="1" xfId="0" applyNumberFormat="1" applyFont="1" applyBorder="1" applyAlignment="1">
      <alignment horizontal="right"/>
    </xf>
    <xf numFmtId="165" fontId="1" fillId="0" borderId="1" xfId="0" applyNumberFormat="1" applyFont="1" applyBorder="1" applyAlignment="1">
      <alignment vertical="center" wrapText="1"/>
    </xf>
    <xf numFmtId="0" fontId="3" fillId="0" borderId="1" xfId="0" applyFont="1" applyBorder="1" applyAlignment="1">
      <alignment horizontal="center" vertical="center" wrapText="1"/>
    </xf>
    <xf numFmtId="165" fontId="3" fillId="0" borderId="6" xfId="0" applyNumberFormat="1" applyFont="1" applyBorder="1" applyAlignment="1">
      <alignment vertical="center" wrapText="1"/>
    </xf>
    <xf numFmtId="0" fontId="3" fillId="0" borderId="1" xfId="0" applyFont="1" applyBorder="1" applyAlignment="1">
      <alignment vertical="center" wrapText="1"/>
    </xf>
    <xf numFmtId="165" fontId="1" fillId="0" borderId="5" xfId="0" applyNumberFormat="1" applyFont="1" applyBorder="1" applyAlignment="1">
      <alignment vertical="center" wrapText="1"/>
    </xf>
    <xf numFmtId="2" fontId="1" fillId="0" borderId="1" xfId="0" applyNumberFormat="1" applyFont="1" applyBorder="1" applyAlignment="1">
      <alignment vertical="center" wrapText="1"/>
    </xf>
    <xf numFmtId="0" fontId="3" fillId="0" borderId="1" xfId="0" applyFont="1" applyBorder="1" applyAlignment="1">
      <alignment horizontal="right" wrapText="1"/>
    </xf>
    <xf numFmtId="165" fontId="3" fillId="0" borderId="14" xfId="0" applyNumberFormat="1" applyFont="1" applyBorder="1" applyAlignment="1">
      <alignment wrapText="1"/>
    </xf>
    <xf numFmtId="0" fontId="3" fillId="0" borderId="1" xfId="0" applyFont="1" applyBorder="1" applyAlignment="1">
      <alignment horizontal="center" wrapText="1"/>
    </xf>
    <xf numFmtId="165" fontId="3" fillId="0" borderId="4" xfId="0" applyNumberFormat="1" applyFont="1" applyBorder="1" applyAlignment="1">
      <alignment wrapText="1"/>
    </xf>
    <xf numFmtId="0" fontId="3" fillId="0" borderId="4" xfId="0" applyFont="1" applyBorder="1" applyAlignment="1">
      <alignment horizontal="right" wrapText="1"/>
    </xf>
    <xf numFmtId="165" fontId="3" fillId="0" borderId="0" xfId="0" applyNumberFormat="1" applyFont="1" applyAlignment="1">
      <alignment horizontal="center"/>
    </xf>
    <xf numFmtId="165" fontId="1" fillId="0" borderId="0" xfId="0" applyNumberFormat="1" applyFont="1" applyAlignment="1">
      <alignment wrapText="1"/>
    </xf>
    <xf numFmtId="165" fontId="3" fillId="0" borderId="11" xfId="0" applyNumberFormat="1" applyFont="1" applyBorder="1" applyAlignment="1">
      <alignment horizontal="center"/>
    </xf>
    <xf numFmtId="165" fontId="1" fillId="0" borderId="11" xfId="0" applyNumberFormat="1" applyFont="1" applyBorder="1" applyAlignment="1">
      <alignment horizontal="justify" vertical="center" wrapText="1"/>
    </xf>
    <xf numFmtId="165" fontId="1" fillId="0" borderId="11" xfId="0" applyNumberFormat="1" applyFont="1" applyBorder="1" applyAlignment="1">
      <alignment horizontal="center" wrapText="1"/>
    </xf>
    <xf numFmtId="165" fontId="1" fillId="0" borderId="1" xfId="0" applyNumberFormat="1" applyFont="1" applyBorder="1" applyAlignment="1">
      <alignment wrapText="1"/>
    </xf>
    <xf numFmtId="0" fontId="3" fillId="0" borderId="5" xfId="0" applyFont="1" applyBorder="1" applyAlignment="1">
      <alignment horizontal="center"/>
    </xf>
    <xf numFmtId="165" fontId="3" fillId="0" borderId="4" xfId="0" applyNumberFormat="1" applyFont="1" applyBorder="1" applyAlignment="1">
      <alignment horizontal="right" wrapText="1"/>
    </xf>
    <xf numFmtId="0" fontId="1" fillId="0" borderId="1" xfId="0" applyFont="1" applyBorder="1" applyAlignment="1">
      <alignment horizontal="center" wrapText="1"/>
    </xf>
    <xf numFmtId="0" fontId="5" fillId="0" borderId="19" xfId="0" applyFont="1" applyBorder="1" applyAlignment="1">
      <alignment horizontal="justify" wrapText="1"/>
    </xf>
    <xf numFmtId="0" fontId="4" fillId="0" borderId="19" xfId="0" applyFont="1" applyBorder="1" applyAlignment="1">
      <alignment wrapText="1"/>
    </xf>
    <xf numFmtId="0" fontId="4" fillId="0" borderId="20" xfId="0" applyFont="1" applyBorder="1"/>
    <xf numFmtId="0" fontId="4" fillId="0" borderId="11" xfId="0" applyFont="1" applyBorder="1" applyAlignment="1">
      <alignment horizontal="justify" wrapText="1"/>
    </xf>
    <xf numFmtId="0" fontId="4" fillId="0" borderId="11" xfId="0" applyFont="1" applyBorder="1" applyAlignment="1">
      <alignment wrapText="1"/>
    </xf>
    <xf numFmtId="0" fontId="3"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 xfId="0" applyFont="1" applyBorder="1" applyAlignment="1">
      <alignment horizontal="right" vertical="center" wrapText="1"/>
    </xf>
    <xf numFmtId="0" fontId="3" fillId="0" borderId="3" xfId="0" applyFont="1" applyBorder="1" applyAlignment="1">
      <alignment horizontal="right" vertical="center" wrapText="1"/>
    </xf>
    <xf numFmtId="0" fontId="3" fillId="0" borderId="10" xfId="0" applyFont="1" applyBorder="1" applyAlignment="1">
      <alignment horizontal="right" vertical="center" wrapText="1"/>
    </xf>
    <xf numFmtId="0" fontId="3" fillId="0" borderId="15" xfId="0" applyFont="1" applyBorder="1" applyAlignment="1">
      <alignment horizontal="right" vertical="center" wrapText="1"/>
    </xf>
    <xf numFmtId="0" fontId="3" fillId="0" borderId="16" xfId="0" applyFont="1" applyBorder="1" applyAlignment="1">
      <alignment horizontal="right" vertical="center" wrapText="1"/>
    </xf>
    <xf numFmtId="166" fontId="1" fillId="0" borderId="0" xfId="0" applyNumberFormat="1" applyFont="1" applyAlignment="1">
      <alignment horizontal="center" vertical="center"/>
    </xf>
  </cellXfs>
  <cellStyles count="2">
    <cellStyle name="Normale" xfId="0" builtinId="0"/>
    <cellStyle name="Percentual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726"/>
  <sheetViews>
    <sheetView tabSelected="1" view="pageBreakPreview" zoomScaleNormal="100" zoomScaleSheetLayoutView="100" workbookViewId="0">
      <selection activeCell="F1201" sqref="F1201"/>
    </sheetView>
  </sheetViews>
  <sheetFormatPr defaultColWidth="8.88671875" defaultRowHeight="14.4" x14ac:dyDescent="0.3"/>
  <cols>
    <col min="1" max="1" width="11.6640625" style="32" customWidth="1"/>
    <col min="2" max="2" width="51.21875" style="32" customWidth="1"/>
    <col min="3" max="3" width="9" style="32"/>
    <col min="4" max="4" width="11.109375" style="32" customWidth="1"/>
    <col min="5" max="5" width="12.109375" style="32" customWidth="1"/>
    <col min="6" max="6" width="12.33203125" style="32" customWidth="1"/>
    <col min="7" max="7" width="8.6640625" style="32" customWidth="1"/>
    <col min="8" max="8" width="11.33203125" style="16" customWidth="1"/>
    <col min="9" max="9" width="12" style="28" customWidth="1"/>
    <col min="10" max="10" width="10.109375" style="16" customWidth="1"/>
    <col min="11" max="11" width="11.33203125" style="16" customWidth="1"/>
    <col min="12" max="12" width="10.33203125" style="16" customWidth="1"/>
    <col min="13" max="13" width="9.6640625" style="16" customWidth="1"/>
    <col min="14" max="16384" width="8.88671875" style="16"/>
  </cols>
  <sheetData>
    <row r="1" spans="1:12" x14ac:dyDescent="0.3">
      <c r="A1" s="103" t="s">
        <v>159</v>
      </c>
      <c r="B1" s="103"/>
      <c r="C1" s="103"/>
      <c r="D1" s="103"/>
      <c r="E1" s="103"/>
      <c r="F1" s="103"/>
      <c r="G1" s="103"/>
    </row>
    <row r="2" spans="1:12" x14ac:dyDescent="0.3">
      <c r="A2" s="60"/>
      <c r="B2" s="60"/>
      <c r="C2" s="60"/>
      <c r="D2" s="60"/>
      <c r="E2" s="60"/>
      <c r="F2" s="60"/>
      <c r="G2" s="60"/>
    </row>
    <row r="3" spans="1:12" x14ac:dyDescent="0.3">
      <c r="A3" s="103" t="s">
        <v>161</v>
      </c>
      <c r="B3" s="103"/>
      <c r="C3" s="103"/>
      <c r="D3" s="103"/>
      <c r="E3" s="103"/>
      <c r="F3" s="103"/>
      <c r="G3" s="103"/>
    </row>
    <row r="4" spans="1:12" ht="15" thickBot="1" x14ac:dyDescent="0.35">
      <c r="A4" s="60"/>
      <c r="B4" s="60"/>
      <c r="C4" s="60"/>
      <c r="D4" s="60"/>
      <c r="E4" s="60"/>
      <c r="F4" s="60"/>
      <c r="G4" s="60"/>
    </row>
    <row r="5" spans="1:12" ht="44.4" thickTop="1" thickBot="1" x14ac:dyDescent="0.35">
      <c r="A5" s="70" t="s">
        <v>2</v>
      </c>
      <c r="B5" s="71" t="s">
        <v>1</v>
      </c>
      <c r="C5" s="72" t="s">
        <v>0</v>
      </c>
      <c r="D5" s="33" t="s">
        <v>20</v>
      </c>
      <c r="E5" s="44"/>
      <c r="F5" s="20"/>
      <c r="G5" s="20"/>
      <c r="K5" s="28"/>
    </row>
    <row r="6" spans="1:12" ht="145.19999999999999" thickTop="1" thickBot="1" x14ac:dyDescent="0.35">
      <c r="A6" s="1" t="s">
        <v>160</v>
      </c>
      <c r="B6" s="2" t="s">
        <v>64</v>
      </c>
      <c r="C6" s="3" t="s">
        <v>22</v>
      </c>
      <c r="D6" s="40">
        <v>1</v>
      </c>
      <c r="E6" s="44"/>
      <c r="F6" s="20"/>
      <c r="G6" s="20"/>
      <c r="K6" s="28"/>
    </row>
    <row r="7" spans="1:12" ht="30" thickTop="1" thickBot="1" x14ac:dyDescent="0.35">
      <c r="A7" s="70" t="s">
        <v>3</v>
      </c>
      <c r="B7" s="71" t="s">
        <v>4</v>
      </c>
      <c r="C7" s="71" t="s">
        <v>0</v>
      </c>
      <c r="D7" s="71" t="s">
        <v>5</v>
      </c>
      <c r="E7" s="71" t="s">
        <v>6</v>
      </c>
      <c r="F7" s="71" t="s">
        <v>7</v>
      </c>
      <c r="G7" s="33" t="s">
        <v>8</v>
      </c>
    </row>
    <row r="8" spans="1:12" ht="15" thickTop="1" x14ac:dyDescent="0.3">
      <c r="A8" s="20"/>
      <c r="B8" s="73" t="s">
        <v>9</v>
      </c>
      <c r="C8" s="74"/>
      <c r="D8" s="74"/>
      <c r="E8" s="74"/>
      <c r="F8" s="74"/>
      <c r="G8" s="34"/>
    </row>
    <row r="9" spans="1:12" ht="15" thickBot="1" x14ac:dyDescent="0.35">
      <c r="A9" s="75" t="s">
        <v>10</v>
      </c>
      <c r="B9" s="76" t="s">
        <v>426</v>
      </c>
      <c r="C9" s="76" t="s">
        <v>40</v>
      </c>
      <c r="D9" s="76">
        <v>14.21</v>
      </c>
      <c r="E9" s="77">
        <v>40.36</v>
      </c>
      <c r="F9" s="78">
        <f>PRODUCT(D9:E9)</f>
        <v>573.51560000000006</v>
      </c>
      <c r="G9" s="34"/>
    </row>
    <row r="10" spans="1:12" ht="15.6" thickTop="1" thickBot="1" x14ac:dyDescent="0.35">
      <c r="A10" s="79">
        <v>1</v>
      </c>
      <c r="B10" s="110" t="s">
        <v>13</v>
      </c>
      <c r="C10" s="111"/>
      <c r="D10" s="111"/>
      <c r="E10" s="112"/>
      <c r="F10" s="80">
        <f>SUM(F9:F9)</f>
        <v>573.51560000000006</v>
      </c>
      <c r="G10" s="35">
        <f>SUM(F10/F18)</f>
        <v>0.60285977925815837</v>
      </c>
      <c r="I10" s="45"/>
    </row>
    <row r="11" spans="1:12" ht="15" thickTop="1" x14ac:dyDescent="0.3">
      <c r="A11" s="20"/>
      <c r="B11" s="81" t="s">
        <v>330</v>
      </c>
      <c r="C11" s="76"/>
      <c r="D11" s="76"/>
      <c r="E11" s="76"/>
      <c r="F11" s="82"/>
      <c r="G11" s="36"/>
    </row>
    <row r="12" spans="1:12" ht="29.4" thickBot="1" x14ac:dyDescent="0.35">
      <c r="A12" s="75" t="s">
        <v>12</v>
      </c>
      <c r="B12" s="76" t="s">
        <v>354</v>
      </c>
      <c r="C12" s="76" t="s">
        <v>25</v>
      </c>
      <c r="D12" s="83">
        <v>1</v>
      </c>
      <c r="E12" s="78">
        <v>178.52</v>
      </c>
      <c r="F12" s="78">
        <f>D12*E12</f>
        <v>178.52</v>
      </c>
      <c r="G12" s="34"/>
      <c r="J12" s="55"/>
      <c r="K12" s="56"/>
      <c r="L12" s="56"/>
    </row>
    <row r="13" spans="1:12" ht="15.6" thickTop="1" thickBot="1" x14ac:dyDescent="0.35">
      <c r="A13" s="79">
        <v>2</v>
      </c>
      <c r="B13" s="110" t="s">
        <v>342</v>
      </c>
      <c r="C13" s="111"/>
      <c r="D13" s="111"/>
      <c r="E13" s="112"/>
      <c r="F13" s="80">
        <f>SUM(F12)</f>
        <v>178.52</v>
      </c>
      <c r="G13" s="35">
        <f>SUM(F13/F18)</f>
        <v>0.18765405473393648</v>
      </c>
    </row>
    <row r="14" spans="1:12" ht="15.6" thickTop="1" thickBot="1" x14ac:dyDescent="0.35">
      <c r="A14" s="84" t="s">
        <v>14</v>
      </c>
      <c r="B14" s="110" t="s">
        <v>41</v>
      </c>
      <c r="C14" s="111"/>
      <c r="D14" s="111"/>
      <c r="E14" s="112"/>
      <c r="F14" s="85">
        <f>SUM(F10,F13)</f>
        <v>752.03560000000004</v>
      </c>
      <c r="G14" s="15"/>
    </row>
    <row r="15" spans="1:12" ht="15.6" thickTop="1" thickBot="1" x14ac:dyDescent="0.35">
      <c r="A15" s="86">
        <v>3</v>
      </c>
      <c r="B15" s="107" t="s">
        <v>15</v>
      </c>
      <c r="C15" s="108"/>
      <c r="D15" s="108"/>
      <c r="E15" s="109"/>
      <c r="F15" s="85">
        <f>SUM(F14)*15%</f>
        <v>112.80534</v>
      </c>
      <c r="G15" s="35">
        <f>SUM(F15/F18)</f>
        <v>0.11857707509881422</v>
      </c>
    </row>
    <row r="16" spans="1:12" ht="15.6" thickTop="1" thickBot="1" x14ac:dyDescent="0.35">
      <c r="A16" s="84" t="s">
        <v>16</v>
      </c>
      <c r="B16" s="110" t="s">
        <v>42</v>
      </c>
      <c r="C16" s="111"/>
      <c r="D16" s="111"/>
      <c r="E16" s="112"/>
      <c r="F16" s="87">
        <f>SUM(F14:F15)</f>
        <v>864.84094000000005</v>
      </c>
    </row>
    <row r="17" spans="1:12" ht="15.6" thickTop="1" thickBot="1" x14ac:dyDescent="0.35">
      <c r="A17" s="86">
        <v>4</v>
      </c>
      <c r="B17" s="107" t="s">
        <v>17</v>
      </c>
      <c r="C17" s="108"/>
      <c r="D17" s="108"/>
      <c r="E17" s="109"/>
      <c r="F17" s="85">
        <f>SUM(F16)*10%</f>
        <v>86.484094000000013</v>
      </c>
      <c r="G17" s="35">
        <f>SUM(F17/F18)</f>
        <v>9.0909090909090912E-2</v>
      </c>
      <c r="I17" s="60"/>
    </row>
    <row r="18" spans="1:12" ht="15.6" thickTop="1" thickBot="1" x14ac:dyDescent="0.35">
      <c r="A18" s="84" t="s">
        <v>18</v>
      </c>
      <c r="B18" s="110" t="s">
        <v>19</v>
      </c>
      <c r="C18" s="111"/>
      <c r="D18" s="111"/>
      <c r="E18" s="112"/>
      <c r="F18" s="87">
        <f>SUM(F16:F17)</f>
        <v>951.32503400000007</v>
      </c>
      <c r="G18" s="37">
        <f>SUM(G10,G13,G15,G17)</f>
        <v>1</v>
      </c>
      <c r="I18" s="31"/>
      <c r="J18" s="66"/>
      <c r="K18" s="43"/>
      <c r="L18" s="43"/>
    </row>
    <row r="19" spans="1:12" s="13" customFormat="1" ht="15.6" thickTop="1" thickBot="1" x14ac:dyDescent="0.35">
      <c r="A19" s="38"/>
      <c r="B19" s="14"/>
      <c r="C19" s="14"/>
      <c r="D19" s="14"/>
      <c r="E19" s="14"/>
      <c r="F19" s="38"/>
      <c r="I19" s="29"/>
    </row>
    <row r="20" spans="1:12" ht="44.4" thickTop="1" thickBot="1" x14ac:dyDescent="0.35">
      <c r="A20" s="70" t="s">
        <v>2</v>
      </c>
      <c r="B20" s="71" t="s">
        <v>1</v>
      </c>
      <c r="C20" s="72" t="s">
        <v>0</v>
      </c>
      <c r="D20" s="33" t="s">
        <v>20</v>
      </c>
      <c r="E20" s="44"/>
      <c r="F20" s="20"/>
      <c r="G20" s="20"/>
      <c r="K20" s="28"/>
    </row>
    <row r="21" spans="1:12" ht="73.2" thickTop="1" thickBot="1" x14ac:dyDescent="0.35">
      <c r="A21" s="1" t="s">
        <v>162</v>
      </c>
      <c r="B21" s="2" t="s">
        <v>135</v>
      </c>
      <c r="C21" s="3" t="s">
        <v>24</v>
      </c>
      <c r="D21" s="40">
        <v>1</v>
      </c>
      <c r="E21" s="44"/>
      <c r="F21" s="20"/>
      <c r="G21" s="20"/>
      <c r="K21" s="28"/>
    </row>
    <row r="22" spans="1:12" ht="30" thickTop="1" thickBot="1" x14ac:dyDescent="0.35">
      <c r="A22" s="70" t="s">
        <v>3</v>
      </c>
      <c r="B22" s="71" t="s">
        <v>4</v>
      </c>
      <c r="C22" s="71" t="s">
        <v>0</v>
      </c>
      <c r="D22" s="71" t="s">
        <v>5</v>
      </c>
      <c r="E22" s="71" t="s">
        <v>6</v>
      </c>
      <c r="F22" s="71" t="s">
        <v>7</v>
      </c>
      <c r="G22" s="33" t="s">
        <v>8</v>
      </c>
    </row>
    <row r="23" spans="1:12" ht="15" thickTop="1" x14ac:dyDescent="0.3">
      <c r="A23" s="20"/>
      <c r="B23" s="73" t="s">
        <v>9</v>
      </c>
      <c r="C23" s="74"/>
      <c r="D23" s="74"/>
      <c r="E23" s="74"/>
      <c r="F23" s="74"/>
      <c r="G23" s="34"/>
    </row>
    <row r="24" spans="1:12" ht="15" thickBot="1" x14ac:dyDescent="0.35">
      <c r="A24" s="75" t="s">
        <v>10</v>
      </c>
      <c r="B24" s="76" t="s">
        <v>426</v>
      </c>
      <c r="C24" s="76" t="s">
        <v>40</v>
      </c>
      <c r="D24" s="83">
        <v>1</v>
      </c>
      <c r="E24" s="77">
        <v>40.36</v>
      </c>
      <c r="F24" s="78">
        <f>PRODUCT(D24:E24)</f>
        <v>40.36</v>
      </c>
      <c r="G24" s="34"/>
    </row>
    <row r="25" spans="1:12" ht="15.6" thickTop="1" thickBot="1" x14ac:dyDescent="0.35">
      <c r="A25" s="79">
        <v>1</v>
      </c>
      <c r="B25" s="110" t="s">
        <v>13</v>
      </c>
      <c r="C25" s="111"/>
      <c r="D25" s="111"/>
      <c r="E25" s="112"/>
      <c r="F25" s="80">
        <f>SUM(F24:F24)</f>
        <v>40.36</v>
      </c>
      <c r="G25" s="35">
        <f>SUM(F25/F33)</f>
        <v>0.65486737150905061</v>
      </c>
      <c r="I25" s="45"/>
    </row>
    <row r="26" spans="1:12" ht="15" thickTop="1" x14ac:dyDescent="0.3">
      <c r="A26" s="20"/>
      <c r="B26" s="81" t="s">
        <v>330</v>
      </c>
      <c r="C26" s="76"/>
      <c r="D26" s="76"/>
      <c r="E26" s="76"/>
      <c r="F26" s="82"/>
      <c r="G26" s="36"/>
    </row>
    <row r="27" spans="1:12" ht="15" thickBot="1" x14ac:dyDescent="0.35">
      <c r="A27" s="75" t="s">
        <v>12</v>
      </c>
      <c r="B27" s="76" t="s">
        <v>355</v>
      </c>
      <c r="C27" s="76" t="s">
        <v>25</v>
      </c>
      <c r="D27" s="83">
        <v>1</v>
      </c>
      <c r="E27" s="78">
        <v>8.36</v>
      </c>
      <c r="F27" s="78">
        <f>D27*E27</f>
        <v>8.36</v>
      </c>
      <c r="G27" s="34"/>
      <c r="J27" s="55"/>
      <c r="K27" s="56"/>
      <c r="L27" s="56"/>
    </row>
    <row r="28" spans="1:12" ht="15.6" thickTop="1" thickBot="1" x14ac:dyDescent="0.35">
      <c r="A28" s="79">
        <v>2</v>
      </c>
      <c r="B28" s="110" t="s">
        <v>342</v>
      </c>
      <c r="C28" s="111"/>
      <c r="D28" s="111"/>
      <c r="E28" s="112"/>
      <c r="F28" s="80">
        <f>SUM(F27)</f>
        <v>8.36</v>
      </c>
      <c r="G28" s="35">
        <f>SUM(F28/F33)</f>
        <v>0.13564646248304418</v>
      </c>
    </row>
    <row r="29" spans="1:12" ht="15.6" thickTop="1" thickBot="1" x14ac:dyDescent="0.35">
      <c r="A29" s="84" t="s">
        <v>14</v>
      </c>
      <c r="B29" s="110" t="s">
        <v>41</v>
      </c>
      <c r="C29" s="111"/>
      <c r="D29" s="111"/>
      <c r="E29" s="112"/>
      <c r="F29" s="85">
        <f>SUM(F25,F28)</f>
        <v>48.72</v>
      </c>
      <c r="G29" s="15"/>
    </row>
    <row r="30" spans="1:12" ht="15.6" thickTop="1" thickBot="1" x14ac:dyDescent="0.35">
      <c r="A30" s="86">
        <v>3</v>
      </c>
      <c r="B30" s="107" t="s">
        <v>15</v>
      </c>
      <c r="C30" s="108"/>
      <c r="D30" s="108"/>
      <c r="E30" s="109"/>
      <c r="F30" s="85">
        <f>SUM(F29)*15%</f>
        <v>7.3079999999999998</v>
      </c>
      <c r="G30" s="35">
        <f>SUM(F30/F33)</f>
        <v>0.11857707509881422</v>
      </c>
    </row>
    <row r="31" spans="1:12" ht="15.6" thickTop="1" thickBot="1" x14ac:dyDescent="0.35">
      <c r="A31" s="84" t="s">
        <v>16</v>
      </c>
      <c r="B31" s="110" t="s">
        <v>42</v>
      </c>
      <c r="C31" s="111"/>
      <c r="D31" s="111"/>
      <c r="E31" s="112"/>
      <c r="F31" s="87">
        <f>SUM(F29:F30)</f>
        <v>56.027999999999999</v>
      </c>
    </row>
    <row r="32" spans="1:12" ht="15.6" thickTop="1" thickBot="1" x14ac:dyDescent="0.35">
      <c r="A32" s="86">
        <v>4</v>
      </c>
      <c r="B32" s="107" t="s">
        <v>17</v>
      </c>
      <c r="C32" s="108"/>
      <c r="D32" s="108"/>
      <c r="E32" s="109"/>
      <c r="F32" s="85">
        <f>SUM(F31)*10%</f>
        <v>5.6028000000000002</v>
      </c>
      <c r="G32" s="35">
        <f>SUM(F32/F33)</f>
        <v>9.0909090909090912E-2</v>
      </c>
      <c r="I32" s="60"/>
    </row>
    <row r="33" spans="1:12" ht="15.6" thickTop="1" thickBot="1" x14ac:dyDescent="0.35">
      <c r="A33" s="84" t="s">
        <v>18</v>
      </c>
      <c r="B33" s="110" t="s">
        <v>19</v>
      </c>
      <c r="C33" s="111"/>
      <c r="D33" s="111"/>
      <c r="E33" s="112"/>
      <c r="F33" s="87">
        <f>SUM(F31:F32)</f>
        <v>61.630800000000001</v>
      </c>
      <c r="G33" s="37">
        <f>SUM(G25,G28,G30,G32)</f>
        <v>0.99999999999999989</v>
      </c>
      <c r="I33" s="31"/>
      <c r="J33" s="66"/>
      <c r="K33" s="43"/>
      <c r="L33" s="43"/>
    </row>
    <row r="34" spans="1:12" ht="15.6" thickTop="1" thickBot="1" x14ac:dyDescent="0.35">
      <c r="A34" s="38"/>
      <c r="B34" s="14"/>
      <c r="C34" s="14"/>
      <c r="D34" s="14"/>
      <c r="E34" s="14"/>
      <c r="F34" s="38"/>
    </row>
    <row r="35" spans="1:12" ht="44.4" thickTop="1" thickBot="1" x14ac:dyDescent="0.35">
      <c r="A35" s="70" t="s">
        <v>2</v>
      </c>
      <c r="B35" s="71" t="s">
        <v>1</v>
      </c>
      <c r="C35" s="72" t="s">
        <v>0</v>
      </c>
      <c r="D35" s="33" t="s">
        <v>20</v>
      </c>
      <c r="E35" s="44"/>
      <c r="F35" s="20"/>
      <c r="G35" s="20"/>
      <c r="K35" s="28"/>
    </row>
    <row r="36" spans="1:12" ht="87.6" thickTop="1" thickBot="1" x14ac:dyDescent="0.35">
      <c r="A36" s="1" t="s">
        <v>163</v>
      </c>
      <c r="B36" s="2" t="s">
        <v>65</v>
      </c>
      <c r="C36" s="3" t="s">
        <v>24</v>
      </c>
      <c r="D36" s="40">
        <v>1</v>
      </c>
      <c r="E36" s="44"/>
      <c r="F36" s="20"/>
      <c r="G36" s="20"/>
      <c r="K36" s="28"/>
    </row>
    <row r="37" spans="1:12" ht="30" thickTop="1" thickBot="1" x14ac:dyDescent="0.35">
      <c r="A37" s="70" t="s">
        <v>3</v>
      </c>
      <c r="B37" s="71" t="s">
        <v>4</v>
      </c>
      <c r="C37" s="71" t="s">
        <v>0</v>
      </c>
      <c r="D37" s="71" t="s">
        <v>5</v>
      </c>
      <c r="E37" s="71" t="s">
        <v>6</v>
      </c>
      <c r="F37" s="71" t="s">
        <v>7</v>
      </c>
      <c r="G37" s="33" t="s">
        <v>8</v>
      </c>
    </row>
    <row r="38" spans="1:12" ht="15" thickTop="1" x14ac:dyDescent="0.3">
      <c r="A38" s="20"/>
      <c r="B38" s="73" t="s">
        <v>9</v>
      </c>
      <c r="C38" s="74"/>
      <c r="D38" s="74"/>
      <c r="E38" s="74"/>
      <c r="F38" s="74"/>
      <c r="G38" s="34"/>
    </row>
    <row r="39" spans="1:12" ht="15" thickBot="1" x14ac:dyDescent="0.35">
      <c r="A39" s="75" t="s">
        <v>10</v>
      </c>
      <c r="B39" s="76" t="s">
        <v>426</v>
      </c>
      <c r="C39" s="76" t="s">
        <v>40</v>
      </c>
      <c r="D39" s="83">
        <v>11.5</v>
      </c>
      <c r="E39" s="77">
        <v>40.36</v>
      </c>
      <c r="F39" s="78">
        <f>PRODUCT(D39:E39)</f>
        <v>464.14</v>
      </c>
      <c r="G39" s="34"/>
    </row>
    <row r="40" spans="1:12" ht="15.6" thickTop="1" thickBot="1" x14ac:dyDescent="0.35">
      <c r="A40" s="79">
        <v>1</v>
      </c>
      <c r="B40" s="110" t="s">
        <v>13</v>
      </c>
      <c r="C40" s="111"/>
      <c r="D40" s="111"/>
      <c r="E40" s="112"/>
      <c r="F40" s="80">
        <f>SUM(F39:F39)</f>
        <v>464.14</v>
      </c>
      <c r="G40" s="35">
        <f>SUM(F40/F48)</f>
        <v>0.77683955645463965</v>
      </c>
      <c r="I40" s="45"/>
    </row>
    <row r="41" spans="1:12" ht="15" thickTop="1" x14ac:dyDescent="0.3">
      <c r="A41" s="20"/>
      <c r="B41" s="81" t="s">
        <v>330</v>
      </c>
      <c r="C41" s="76"/>
      <c r="D41" s="76"/>
      <c r="E41" s="76"/>
      <c r="F41" s="82"/>
      <c r="G41" s="36"/>
    </row>
    <row r="42" spans="1:12" ht="15" thickBot="1" x14ac:dyDescent="0.35">
      <c r="A42" s="75" t="s">
        <v>12</v>
      </c>
      <c r="B42" s="76" t="s">
        <v>356</v>
      </c>
      <c r="C42" s="76" t="s">
        <v>25</v>
      </c>
      <c r="D42" s="83">
        <v>1</v>
      </c>
      <c r="E42" s="78">
        <v>8.17</v>
      </c>
      <c r="F42" s="78">
        <f>D42*E42</f>
        <v>8.17</v>
      </c>
      <c r="G42" s="34"/>
      <c r="J42" s="55"/>
      <c r="K42" s="56"/>
      <c r="L42" s="56"/>
    </row>
    <row r="43" spans="1:12" ht="15.6" thickTop="1" thickBot="1" x14ac:dyDescent="0.35">
      <c r="A43" s="79">
        <v>2</v>
      </c>
      <c r="B43" s="110" t="s">
        <v>342</v>
      </c>
      <c r="C43" s="111"/>
      <c r="D43" s="111"/>
      <c r="E43" s="112"/>
      <c r="F43" s="80">
        <f>SUM(F42)</f>
        <v>8.17</v>
      </c>
      <c r="G43" s="35">
        <f>SUM(F43/F48)</f>
        <v>1.3674277537455091E-2</v>
      </c>
    </row>
    <row r="44" spans="1:12" ht="15.6" thickTop="1" thickBot="1" x14ac:dyDescent="0.35">
      <c r="A44" s="84" t="s">
        <v>14</v>
      </c>
      <c r="B44" s="110" t="s">
        <v>41</v>
      </c>
      <c r="C44" s="111"/>
      <c r="D44" s="111"/>
      <c r="E44" s="112"/>
      <c r="F44" s="85">
        <f>SUM(F40,F43)</f>
        <v>472.31</v>
      </c>
      <c r="G44" s="15"/>
    </row>
    <row r="45" spans="1:12" ht="15.6" thickTop="1" thickBot="1" x14ac:dyDescent="0.35">
      <c r="A45" s="86">
        <v>3</v>
      </c>
      <c r="B45" s="107" t="s">
        <v>15</v>
      </c>
      <c r="C45" s="108"/>
      <c r="D45" s="108"/>
      <c r="E45" s="109"/>
      <c r="F45" s="85">
        <f>SUM(F44)*15%</f>
        <v>70.846499999999992</v>
      </c>
      <c r="G45" s="35">
        <f>SUM(F45/F48)</f>
        <v>0.11857707509881421</v>
      </c>
    </row>
    <row r="46" spans="1:12" ht="15.6" thickTop="1" thickBot="1" x14ac:dyDescent="0.35">
      <c r="A46" s="84" t="s">
        <v>16</v>
      </c>
      <c r="B46" s="110" t="s">
        <v>42</v>
      </c>
      <c r="C46" s="111"/>
      <c r="D46" s="111"/>
      <c r="E46" s="112"/>
      <c r="F46" s="87">
        <f>SUM(F44:F45)</f>
        <v>543.15650000000005</v>
      </c>
    </row>
    <row r="47" spans="1:12" ht="15.6" thickTop="1" thickBot="1" x14ac:dyDescent="0.35">
      <c r="A47" s="86">
        <v>4</v>
      </c>
      <c r="B47" s="107" t="s">
        <v>17</v>
      </c>
      <c r="C47" s="108"/>
      <c r="D47" s="108"/>
      <c r="E47" s="109"/>
      <c r="F47" s="85">
        <f>SUM(F46)*10%</f>
        <v>54.315650000000005</v>
      </c>
      <c r="G47" s="35">
        <f>SUM(F47/F48)</f>
        <v>9.0909090909090912E-2</v>
      </c>
      <c r="I47" s="60"/>
    </row>
    <row r="48" spans="1:12" ht="15.6" thickTop="1" thickBot="1" x14ac:dyDescent="0.35">
      <c r="A48" s="84" t="s">
        <v>18</v>
      </c>
      <c r="B48" s="110" t="s">
        <v>19</v>
      </c>
      <c r="C48" s="111"/>
      <c r="D48" s="111"/>
      <c r="E48" s="112"/>
      <c r="F48" s="87">
        <f>SUM(F46:F47)</f>
        <v>597.47215000000006</v>
      </c>
      <c r="G48" s="37">
        <f>SUM(G40,G43,G45,G47)</f>
        <v>0.99999999999999989</v>
      </c>
      <c r="I48" s="31"/>
      <c r="J48" s="66"/>
      <c r="K48" s="43"/>
      <c r="L48" s="43"/>
    </row>
    <row r="49" spans="1:11" ht="15.6" thickTop="1" thickBot="1" x14ac:dyDescent="0.35">
      <c r="A49" s="38"/>
      <c r="B49" s="14"/>
      <c r="C49" s="14"/>
      <c r="D49" s="14"/>
      <c r="E49" s="14"/>
      <c r="F49" s="38"/>
    </row>
    <row r="50" spans="1:11" ht="44.4" thickTop="1" thickBot="1" x14ac:dyDescent="0.35">
      <c r="A50" s="70" t="s">
        <v>2</v>
      </c>
      <c r="B50" s="71" t="s">
        <v>1</v>
      </c>
      <c r="C50" s="72" t="s">
        <v>0</v>
      </c>
      <c r="D50" s="33" t="s">
        <v>20</v>
      </c>
      <c r="E50" s="44"/>
      <c r="F50" s="20"/>
      <c r="G50" s="20"/>
    </row>
    <row r="51" spans="1:11" s="13" customFormat="1" ht="44.4" thickTop="1" thickBot="1" x14ac:dyDescent="0.35">
      <c r="A51" s="1" t="s">
        <v>164</v>
      </c>
      <c r="B51" s="2" t="s">
        <v>66</v>
      </c>
      <c r="C51" s="3" t="s">
        <v>24</v>
      </c>
      <c r="D51" s="3">
        <v>1</v>
      </c>
      <c r="I51" s="29"/>
    </row>
    <row r="52" spans="1:11" s="13" customFormat="1" ht="15.6" thickTop="1" thickBot="1" x14ac:dyDescent="0.35">
      <c r="A52" s="84"/>
      <c r="B52" s="110" t="s">
        <v>19</v>
      </c>
      <c r="C52" s="111"/>
      <c r="D52" s="111"/>
      <c r="E52" s="112"/>
      <c r="F52" s="88" t="s">
        <v>23</v>
      </c>
      <c r="I52" s="29"/>
    </row>
    <row r="53" spans="1:11" s="13" customFormat="1" ht="15.6" thickTop="1" thickBot="1" x14ac:dyDescent="0.35">
      <c r="I53" s="29"/>
    </row>
    <row r="54" spans="1:11" ht="44.4" thickTop="1" thickBot="1" x14ac:dyDescent="0.35">
      <c r="A54" s="70" t="s">
        <v>2</v>
      </c>
      <c r="B54" s="71" t="s">
        <v>1</v>
      </c>
      <c r="C54" s="72" t="s">
        <v>0</v>
      </c>
      <c r="D54" s="33" t="s">
        <v>20</v>
      </c>
      <c r="E54" s="44"/>
      <c r="F54" s="20"/>
      <c r="G54" s="20"/>
    </row>
    <row r="55" spans="1:11" s="13" customFormat="1" ht="102" thickTop="1" thickBot="1" x14ac:dyDescent="0.35">
      <c r="A55" s="1" t="s">
        <v>165</v>
      </c>
      <c r="B55" s="2" t="s">
        <v>67</v>
      </c>
      <c r="C55" s="3" t="s">
        <v>24</v>
      </c>
      <c r="D55" s="3">
        <v>1</v>
      </c>
      <c r="I55" s="29"/>
    </row>
    <row r="56" spans="1:11" s="13" customFormat="1" ht="15.6" thickTop="1" thickBot="1" x14ac:dyDescent="0.35">
      <c r="A56" s="84"/>
      <c r="B56" s="110" t="s">
        <v>19</v>
      </c>
      <c r="C56" s="111"/>
      <c r="D56" s="111"/>
      <c r="E56" s="112"/>
      <c r="F56" s="88" t="s">
        <v>23</v>
      </c>
      <c r="I56" s="29"/>
    </row>
    <row r="57" spans="1:11" s="13" customFormat="1" ht="15" thickTop="1" x14ac:dyDescent="0.3">
      <c r="I57" s="29"/>
    </row>
    <row r="58" spans="1:11" s="13" customFormat="1" x14ac:dyDescent="0.3">
      <c r="A58" s="104" t="s">
        <v>166</v>
      </c>
      <c r="B58" s="104"/>
      <c r="C58" s="104"/>
      <c r="D58" s="104"/>
      <c r="E58" s="104"/>
      <c r="F58" s="104"/>
      <c r="G58" s="104"/>
      <c r="I58" s="29"/>
    </row>
    <row r="59" spans="1:11" ht="15" thickBot="1" x14ac:dyDescent="0.35"/>
    <row r="60" spans="1:11" ht="44.4" thickTop="1" thickBot="1" x14ac:dyDescent="0.35">
      <c r="A60" s="70" t="s">
        <v>2</v>
      </c>
      <c r="B60" s="71" t="s">
        <v>1</v>
      </c>
      <c r="C60" s="72" t="s">
        <v>0</v>
      </c>
      <c r="D60" s="33" t="s">
        <v>20</v>
      </c>
      <c r="E60" s="44"/>
      <c r="F60" s="20"/>
      <c r="G60" s="20"/>
      <c r="K60" s="28"/>
    </row>
    <row r="61" spans="1:11" ht="189" customHeight="1" thickTop="1" thickBot="1" x14ac:dyDescent="0.35">
      <c r="A61" s="1" t="s">
        <v>167</v>
      </c>
      <c r="B61" s="2" t="s">
        <v>68</v>
      </c>
      <c r="C61" s="40" t="s">
        <v>25</v>
      </c>
      <c r="D61" s="40">
        <v>1</v>
      </c>
      <c r="E61" s="44"/>
      <c r="F61" s="20"/>
      <c r="G61" s="20"/>
      <c r="K61" s="28"/>
    </row>
    <row r="62" spans="1:11" ht="30" thickTop="1" thickBot="1" x14ac:dyDescent="0.35">
      <c r="A62" s="70" t="s">
        <v>3</v>
      </c>
      <c r="B62" s="71" t="s">
        <v>4</v>
      </c>
      <c r="C62" s="71" t="s">
        <v>0</v>
      </c>
      <c r="D62" s="71" t="s">
        <v>5</v>
      </c>
      <c r="E62" s="71" t="s">
        <v>6</v>
      </c>
      <c r="F62" s="71" t="s">
        <v>7</v>
      </c>
      <c r="G62" s="33" t="s">
        <v>8</v>
      </c>
    </row>
    <row r="63" spans="1:11" ht="15" thickTop="1" x14ac:dyDescent="0.3">
      <c r="A63" s="20"/>
      <c r="B63" s="73" t="s">
        <v>9</v>
      </c>
      <c r="C63" s="74"/>
      <c r="D63" s="74"/>
      <c r="E63" s="74"/>
      <c r="F63" s="74"/>
      <c r="G63" s="34"/>
    </row>
    <row r="64" spans="1:11" ht="15" thickBot="1" x14ac:dyDescent="0.35">
      <c r="A64" s="75" t="s">
        <v>10</v>
      </c>
      <c r="B64" s="76" t="s">
        <v>426</v>
      </c>
      <c r="C64" s="76" t="s">
        <v>40</v>
      </c>
      <c r="D64" s="83">
        <v>2.6</v>
      </c>
      <c r="E64" s="77">
        <v>40.36</v>
      </c>
      <c r="F64" s="78">
        <f>PRODUCT(D64:E64)</f>
        <v>104.93600000000001</v>
      </c>
      <c r="G64" s="34"/>
    </row>
    <row r="65" spans="1:13" ht="15.6" thickTop="1" thickBot="1" x14ac:dyDescent="0.35">
      <c r="A65" s="79">
        <v>1</v>
      </c>
      <c r="B65" s="110" t="s">
        <v>13</v>
      </c>
      <c r="C65" s="111"/>
      <c r="D65" s="111"/>
      <c r="E65" s="112"/>
      <c r="F65" s="80">
        <f>SUM(F64:F64)</f>
        <v>104.93600000000001</v>
      </c>
      <c r="G65" s="35">
        <f>SUM(F65/F73)</f>
        <v>0.67323529155137696</v>
      </c>
      <c r="I65" s="45"/>
    </row>
    <row r="66" spans="1:13" ht="15" thickTop="1" x14ac:dyDescent="0.3">
      <c r="A66" s="20"/>
      <c r="B66" s="81" t="s">
        <v>330</v>
      </c>
      <c r="C66" s="76"/>
      <c r="D66" s="76"/>
      <c r="E66" s="76"/>
      <c r="F66" s="82"/>
      <c r="G66" s="36"/>
    </row>
    <row r="67" spans="1:13" ht="29.4" thickBot="1" x14ac:dyDescent="0.35">
      <c r="A67" s="75" t="s">
        <v>12</v>
      </c>
      <c r="B67" s="76" t="s">
        <v>331</v>
      </c>
      <c r="C67" s="76" t="s">
        <v>25</v>
      </c>
      <c r="D67" s="83">
        <v>1</v>
      </c>
      <c r="E67" s="78">
        <v>18.28</v>
      </c>
      <c r="F67" s="78">
        <f>D67*E67</f>
        <v>18.28</v>
      </c>
      <c r="G67" s="34"/>
      <c r="J67" s="55"/>
      <c r="K67" s="56"/>
      <c r="L67" s="56"/>
      <c r="M67" s="31"/>
    </row>
    <row r="68" spans="1:13" ht="15.6" thickTop="1" thickBot="1" x14ac:dyDescent="0.35">
      <c r="A68" s="79">
        <v>2</v>
      </c>
      <c r="B68" s="110" t="s">
        <v>342</v>
      </c>
      <c r="C68" s="111"/>
      <c r="D68" s="111"/>
      <c r="E68" s="112"/>
      <c r="F68" s="80">
        <f>SUM(F67)</f>
        <v>18.28</v>
      </c>
      <c r="G68" s="35">
        <f>SUM(F68/F73)</f>
        <v>0.11727854244071788</v>
      </c>
      <c r="M68" s="31"/>
    </row>
    <row r="69" spans="1:13" ht="15.6" thickTop="1" thickBot="1" x14ac:dyDescent="0.35">
      <c r="A69" s="84" t="s">
        <v>14</v>
      </c>
      <c r="B69" s="110" t="s">
        <v>41</v>
      </c>
      <c r="C69" s="111"/>
      <c r="D69" s="111"/>
      <c r="E69" s="112"/>
      <c r="F69" s="85">
        <f>SUM(F65,F68)</f>
        <v>123.21600000000001</v>
      </c>
      <c r="G69" s="15"/>
      <c r="M69" s="66"/>
    </row>
    <row r="70" spans="1:13" ht="15.6" thickTop="1" thickBot="1" x14ac:dyDescent="0.35">
      <c r="A70" s="86">
        <v>3</v>
      </c>
      <c r="B70" s="107" t="s">
        <v>15</v>
      </c>
      <c r="C70" s="108"/>
      <c r="D70" s="108"/>
      <c r="E70" s="109"/>
      <c r="F70" s="85">
        <f>SUM(F69)*15%</f>
        <v>18.482400000000002</v>
      </c>
      <c r="G70" s="35">
        <f>SUM(F70/F73)</f>
        <v>0.11857707509881422</v>
      </c>
      <c r="M70" s="61"/>
    </row>
    <row r="71" spans="1:13" ht="15.6" thickTop="1" thickBot="1" x14ac:dyDescent="0.35">
      <c r="A71" s="84" t="s">
        <v>16</v>
      </c>
      <c r="B71" s="110" t="s">
        <v>42</v>
      </c>
      <c r="C71" s="111"/>
      <c r="D71" s="111"/>
      <c r="E71" s="112"/>
      <c r="F71" s="87">
        <f>SUM(F69:F70)</f>
        <v>141.69840000000002</v>
      </c>
      <c r="M71" s="61"/>
    </row>
    <row r="72" spans="1:13" ht="15.6" thickTop="1" thickBot="1" x14ac:dyDescent="0.35">
      <c r="A72" s="86">
        <v>4</v>
      </c>
      <c r="B72" s="107" t="s">
        <v>17</v>
      </c>
      <c r="C72" s="108"/>
      <c r="D72" s="108"/>
      <c r="E72" s="109"/>
      <c r="F72" s="85">
        <f>SUM(F71)*10%</f>
        <v>14.169840000000002</v>
      </c>
      <c r="G72" s="35">
        <f>SUM(F72/F73)</f>
        <v>9.0909090909090912E-2</v>
      </c>
      <c r="I72" s="31"/>
    </row>
    <row r="73" spans="1:13" ht="15.6" thickTop="1" thickBot="1" x14ac:dyDescent="0.35">
      <c r="A73" s="84" t="s">
        <v>18</v>
      </c>
      <c r="B73" s="110" t="s">
        <v>19</v>
      </c>
      <c r="C73" s="111"/>
      <c r="D73" s="111"/>
      <c r="E73" s="112"/>
      <c r="F73" s="87">
        <f>SUM(F71:F72)</f>
        <v>155.86824000000001</v>
      </c>
      <c r="G73" s="37">
        <f>SUM(G65,G68,G70,G72)</f>
        <v>1</v>
      </c>
      <c r="I73" s="31"/>
      <c r="J73" s="66"/>
      <c r="K73" s="43"/>
      <c r="L73" s="43"/>
    </row>
    <row r="74" spans="1:13" s="13" customFormat="1" ht="15.6" thickTop="1" thickBot="1" x14ac:dyDescent="0.35">
      <c r="A74" s="38"/>
      <c r="B74" s="14"/>
      <c r="C74" s="14"/>
      <c r="D74" s="14"/>
      <c r="E74" s="14"/>
      <c r="F74" s="52"/>
      <c r="H74" s="27"/>
      <c r="I74" s="53"/>
      <c r="J74" s="39"/>
      <c r="K74" s="39"/>
    </row>
    <row r="75" spans="1:13" ht="44.4" thickTop="1" thickBot="1" x14ac:dyDescent="0.35">
      <c r="A75" s="70" t="s">
        <v>2</v>
      </c>
      <c r="B75" s="71" t="s">
        <v>1</v>
      </c>
      <c r="C75" s="72" t="s">
        <v>0</v>
      </c>
      <c r="D75" s="33" t="s">
        <v>20</v>
      </c>
      <c r="E75" s="44"/>
      <c r="F75" s="20"/>
      <c r="G75" s="20"/>
      <c r="K75" s="28"/>
    </row>
    <row r="76" spans="1:13" ht="189" customHeight="1" thickTop="1" thickBot="1" x14ac:dyDescent="0.35">
      <c r="A76" s="1" t="s">
        <v>168</v>
      </c>
      <c r="B76" s="2" t="s">
        <v>100</v>
      </c>
      <c r="C76" s="40" t="s">
        <v>25</v>
      </c>
      <c r="D76" s="40">
        <v>1</v>
      </c>
      <c r="E76" s="44"/>
      <c r="F76" s="20"/>
      <c r="G76" s="20"/>
      <c r="K76" s="28"/>
    </row>
    <row r="77" spans="1:13" ht="30" thickTop="1" thickBot="1" x14ac:dyDescent="0.35">
      <c r="A77" s="70" t="s">
        <v>3</v>
      </c>
      <c r="B77" s="71" t="s">
        <v>4</v>
      </c>
      <c r="C77" s="71" t="s">
        <v>0</v>
      </c>
      <c r="D77" s="71" t="s">
        <v>5</v>
      </c>
      <c r="E77" s="71" t="s">
        <v>6</v>
      </c>
      <c r="F77" s="71" t="s">
        <v>7</v>
      </c>
      <c r="G77" s="33" t="s">
        <v>8</v>
      </c>
    </row>
    <row r="78" spans="1:13" ht="15" thickTop="1" x14ac:dyDescent="0.3">
      <c r="A78" s="20"/>
      <c r="B78" s="73" t="s">
        <v>9</v>
      </c>
      <c r="C78" s="74"/>
      <c r="D78" s="74"/>
      <c r="E78" s="74"/>
      <c r="F78" s="74"/>
      <c r="G78" s="34"/>
    </row>
    <row r="79" spans="1:13" ht="15" thickBot="1" x14ac:dyDescent="0.35">
      <c r="A79" s="75" t="s">
        <v>10</v>
      </c>
      <c r="B79" s="76" t="s">
        <v>426</v>
      </c>
      <c r="C79" s="76" t="s">
        <v>40</v>
      </c>
      <c r="D79" s="83">
        <v>2.6</v>
      </c>
      <c r="E79" s="77">
        <v>40.36</v>
      </c>
      <c r="F79" s="78">
        <f>PRODUCT(D79:E79)</f>
        <v>104.93600000000001</v>
      </c>
      <c r="G79" s="34"/>
    </row>
    <row r="80" spans="1:13" ht="15.6" thickTop="1" thickBot="1" x14ac:dyDescent="0.35">
      <c r="A80" s="79">
        <v>1</v>
      </c>
      <c r="B80" s="110" t="s">
        <v>13</v>
      </c>
      <c r="C80" s="111"/>
      <c r="D80" s="111"/>
      <c r="E80" s="112"/>
      <c r="F80" s="80">
        <f>SUM(F79:F79)</f>
        <v>104.93600000000001</v>
      </c>
      <c r="G80" s="35">
        <f>SUM(F80/F88)</f>
        <v>0.67323529155137696</v>
      </c>
      <c r="I80" s="45"/>
    </row>
    <row r="81" spans="1:13" ht="15" thickTop="1" x14ac:dyDescent="0.3">
      <c r="A81" s="20"/>
      <c r="B81" s="81" t="s">
        <v>330</v>
      </c>
      <c r="C81" s="76"/>
      <c r="D81" s="76"/>
      <c r="E81" s="76"/>
      <c r="F81" s="82"/>
      <c r="G81" s="36"/>
    </row>
    <row r="82" spans="1:13" ht="29.4" thickBot="1" x14ac:dyDescent="0.35">
      <c r="A82" s="75" t="s">
        <v>12</v>
      </c>
      <c r="B82" s="76" t="s">
        <v>332</v>
      </c>
      <c r="C82" s="76" t="s">
        <v>25</v>
      </c>
      <c r="D82" s="83">
        <v>1</v>
      </c>
      <c r="E82" s="78">
        <v>18.28</v>
      </c>
      <c r="F82" s="78">
        <f>D82*E82</f>
        <v>18.28</v>
      </c>
      <c r="G82" s="34"/>
      <c r="J82" s="55"/>
      <c r="K82" s="56"/>
      <c r="L82" s="56"/>
      <c r="M82" s="31"/>
    </row>
    <row r="83" spans="1:13" ht="15.6" thickTop="1" thickBot="1" x14ac:dyDescent="0.35">
      <c r="A83" s="79">
        <v>2</v>
      </c>
      <c r="B83" s="110" t="s">
        <v>342</v>
      </c>
      <c r="C83" s="111"/>
      <c r="D83" s="111"/>
      <c r="E83" s="112"/>
      <c r="F83" s="80">
        <f>SUM(F82)</f>
        <v>18.28</v>
      </c>
      <c r="G83" s="35">
        <f>SUM(F83/F88)</f>
        <v>0.11727854244071788</v>
      </c>
      <c r="M83" s="31"/>
    </row>
    <row r="84" spans="1:13" ht="15.6" thickTop="1" thickBot="1" x14ac:dyDescent="0.35">
      <c r="A84" s="84" t="s">
        <v>14</v>
      </c>
      <c r="B84" s="110" t="s">
        <v>41</v>
      </c>
      <c r="C84" s="111"/>
      <c r="D84" s="111"/>
      <c r="E84" s="112"/>
      <c r="F84" s="85">
        <f>SUM(F80,F83)</f>
        <v>123.21600000000001</v>
      </c>
      <c r="G84" s="15"/>
      <c r="M84" s="66"/>
    </row>
    <row r="85" spans="1:13" ht="15.6" thickTop="1" thickBot="1" x14ac:dyDescent="0.35">
      <c r="A85" s="86">
        <v>3</v>
      </c>
      <c r="B85" s="107" t="s">
        <v>15</v>
      </c>
      <c r="C85" s="108"/>
      <c r="D85" s="108"/>
      <c r="E85" s="109"/>
      <c r="F85" s="85">
        <f>SUM(F84)*15%</f>
        <v>18.482400000000002</v>
      </c>
      <c r="G85" s="35">
        <f>SUM(F85/F88)</f>
        <v>0.11857707509881422</v>
      </c>
      <c r="M85" s="61"/>
    </row>
    <row r="86" spans="1:13" ht="15.6" thickTop="1" thickBot="1" x14ac:dyDescent="0.35">
      <c r="A86" s="84" t="s">
        <v>16</v>
      </c>
      <c r="B86" s="110" t="s">
        <v>42</v>
      </c>
      <c r="C86" s="111"/>
      <c r="D86" s="111"/>
      <c r="E86" s="112"/>
      <c r="F86" s="87">
        <f>SUM(F84:F85)</f>
        <v>141.69840000000002</v>
      </c>
      <c r="M86" s="61"/>
    </row>
    <row r="87" spans="1:13" ht="15.6" thickTop="1" thickBot="1" x14ac:dyDescent="0.35">
      <c r="A87" s="86">
        <v>4</v>
      </c>
      <c r="B87" s="107" t="s">
        <v>17</v>
      </c>
      <c r="C87" s="108"/>
      <c r="D87" s="108"/>
      <c r="E87" s="109"/>
      <c r="F87" s="85">
        <f>SUM(F86)*10%</f>
        <v>14.169840000000002</v>
      </c>
      <c r="G87" s="35">
        <f>SUM(F87/F88)</f>
        <v>9.0909090909090912E-2</v>
      </c>
      <c r="I87" s="31"/>
    </row>
    <row r="88" spans="1:13" ht="15.6" thickTop="1" thickBot="1" x14ac:dyDescent="0.35">
      <c r="A88" s="84" t="s">
        <v>18</v>
      </c>
      <c r="B88" s="110" t="s">
        <v>19</v>
      </c>
      <c r="C88" s="111"/>
      <c r="D88" s="111"/>
      <c r="E88" s="112"/>
      <c r="F88" s="87">
        <f>SUM(F86:F87)</f>
        <v>155.86824000000001</v>
      </c>
      <c r="G88" s="37">
        <f>SUM(G80,G83,G85,G87)</f>
        <v>1</v>
      </c>
      <c r="I88" s="31"/>
      <c r="J88" s="66"/>
      <c r="K88" s="43"/>
      <c r="L88" s="43"/>
    </row>
    <row r="89" spans="1:13" s="13" customFormat="1" ht="15.6" thickTop="1" thickBot="1" x14ac:dyDescent="0.35">
      <c r="A89" s="38"/>
      <c r="B89" s="14"/>
      <c r="C89" s="14"/>
      <c r="D89" s="14"/>
      <c r="E89" s="14"/>
      <c r="F89" s="52"/>
      <c r="H89" s="27"/>
      <c r="I89" s="53"/>
      <c r="J89" s="39"/>
      <c r="K89" s="39"/>
    </row>
    <row r="90" spans="1:13" ht="44.4" thickTop="1" thickBot="1" x14ac:dyDescent="0.35">
      <c r="A90" s="70" t="s">
        <v>2</v>
      </c>
      <c r="B90" s="71" t="s">
        <v>1</v>
      </c>
      <c r="C90" s="72" t="s">
        <v>0</v>
      </c>
      <c r="D90" s="33" t="s">
        <v>20</v>
      </c>
      <c r="E90" s="44"/>
      <c r="F90" s="20"/>
      <c r="G90" s="20"/>
      <c r="K90" s="28"/>
    </row>
    <row r="91" spans="1:13" ht="153.6" customHeight="1" thickTop="1" thickBot="1" x14ac:dyDescent="0.35">
      <c r="A91" s="1" t="s">
        <v>169</v>
      </c>
      <c r="B91" s="2" t="s">
        <v>69</v>
      </c>
      <c r="C91" s="40" t="s">
        <v>25</v>
      </c>
      <c r="D91" s="40">
        <v>1</v>
      </c>
      <c r="E91" s="44"/>
      <c r="F91" s="20"/>
      <c r="G91" s="20"/>
      <c r="K91" s="28"/>
    </row>
    <row r="92" spans="1:13" ht="30" thickTop="1" thickBot="1" x14ac:dyDescent="0.35">
      <c r="A92" s="70" t="s">
        <v>3</v>
      </c>
      <c r="B92" s="71" t="s">
        <v>4</v>
      </c>
      <c r="C92" s="71" t="s">
        <v>0</v>
      </c>
      <c r="D92" s="71" t="s">
        <v>5</v>
      </c>
      <c r="E92" s="71" t="s">
        <v>6</v>
      </c>
      <c r="F92" s="71" t="s">
        <v>7</v>
      </c>
      <c r="G92" s="33" t="s">
        <v>8</v>
      </c>
    </row>
    <row r="93" spans="1:13" ht="15" thickTop="1" x14ac:dyDescent="0.3">
      <c r="A93" s="20"/>
      <c r="B93" s="73" t="s">
        <v>9</v>
      </c>
      <c r="C93" s="74"/>
      <c r="D93" s="74"/>
      <c r="E93" s="74"/>
      <c r="F93" s="74"/>
      <c r="G93" s="34"/>
    </row>
    <row r="94" spans="1:13" ht="15" thickBot="1" x14ac:dyDescent="0.35">
      <c r="A94" s="75" t="s">
        <v>10</v>
      </c>
      <c r="B94" s="76" t="s">
        <v>426</v>
      </c>
      <c r="C94" s="76" t="s">
        <v>40</v>
      </c>
      <c r="D94" s="83">
        <v>2</v>
      </c>
      <c r="E94" s="77">
        <v>40.36</v>
      </c>
      <c r="F94" s="78">
        <f>PRODUCT(D94:E94)</f>
        <v>80.72</v>
      </c>
      <c r="G94" s="34"/>
    </row>
    <row r="95" spans="1:13" ht="15.6" thickTop="1" thickBot="1" x14ac:dyDescent="0.35">
      <c r="A95" s="79">
        <v>1</v>
      </c>
      <c r="B95" s="110" t="s">
        <v>13</v>
      </c>
      <c r="C95" s="111"/>
      <c r="D95" s="111"/>
      <c r="E95" s="112"/>
      <c r="F95" s="80">
        <f>SUM(F94:F94)</f>
        <v>80.72</v>
      </c>
      <c r="G95" s="35">
        <f>SUM(F95/F103)</f>
        <v>0.69783767147683629</v>
      </c>
      <c r="I95" s="45"/>
    </row>
    <row r="96" spans="1:13" ht="15" thickTop="1" x14ac:dyDescent="0.3">
      <c r="A96" s="20"/>
      <c r="B96" s="81" t="s">
        <v>330</v>
      </c>
      <c r="C96" s="76"/>
      <c r="D96" s="76"/>
      <c r="E96" s="76"/>
      <c r="F96" s="82"/>
      <c r="G96" s="36"/>
    </row>
    <row r="97" spans="1:13" ht="29.4" thickBot="1" x14ac:dyDescent="0.35">
      <c r="A97" s="75" t="s">
        <v>12</v>
      </c>
      <c r="B97" s="76" t="s">
        <v>333</v>
      </c>
      <c r="C97" s="76" t="s">
        <v>25</v>
      </c>
      <c r="D97" s="83">
        <v>1</v>
      </c>
      <c r="E97" s="78">
        <v>10.72</v>
      </c>
      <c r="F97" s="78">
        <f>D97*E97</f>
        <v>10.72</v>
      </c>
      <c r="G97" s="34"/>
      <c r="J97" s="55"/>
      <c r="K97" s="56"/>
      <c r="L97" s="56"/>
      <c r="M97" s="31"/>
    </row>
    <row r="98" spans="1:13" ht="15.6" thickTop="1" thickBot="1" x14ac:dyDescent="0.35">
      <c r="A98" s="79">
        <v>2</v>
      </c>
      <c r="B98" s="110" t="s">
        <v>342</v>
      </c>
      <c r="C98" s="111"/>
      <c r="D98" s="111"/>
      <c r="E98" s="112"/>
      <c r="F98" s="80">
        <f>SUM(F97)</f>
        <v>10.72</v>
      </c>
      <c r="G98" s="35">
        <f>SUM(F98/F103)</f>
        <v>9.2676162515258731E-2</v>
      </c>
      <c r="M98" s="31"/>
    </row>
    <row r="99" spans="1:13" ht="15.6" thickTop="1" thickBot="1" x14ac:dyDescent="0.35">
      <c r="A99" s="84" t="s">
        <v>14</v>
      </c>
      <c r="B99" s="110" t="s">
        <v>41</v>
      </c>
      <c r="C99" s="111"/>
      <c r="D99" s="111"/>
      <c r="E99" s="112"/>
      <c r="F99" s="85">
        <f>SUM(F95,F98)</f>
        <v>91.44</v>
      </c>
      <c r="G99" s="15"/>
      <c r="M99" s="66"/>
    </row>
    <row r="100" spans="1:13" ht="15.6" thickTop="1" thickBot="1" x14ac:dyDescent="0.35">
      <c r="A100" s="86">
        <v>3</v>
      </c>
      <c r="B100" s="107" t="s">
        <v>15</v>
      </c>
      <c r="C100" s="108"/>
      <c r="D100" s="108"/>
      <c r="E100" s="109"/>
      <c r="F100" s="85">
        <f>SUM(F99)*15%</f>
        <v>13.715999999999999</v>
      </c>
      <c r="G100" s="35">
        <f>SUM(F100/F103)</f>
        <v>0.11857707509881424</v>
      </c>
    </row>
    <row r="101" spans="1:13" ht="15.6" thickTop="1" thickBot="1" x14ac:dyDescent="0.35">
      <c r="A101" s="84" t="s">
        <v>16</v>
      </c>
      <c r="B101" s="110" t="s">
        <v>42</v>
      </c>
      <c r="C101" s="111"/>
      <c r="D101" s="111"/>
      <c r="E101" s="112"/>
      <c r="F101" s="87">
        <f>SUM(F99:F100)</f>
        <v>105.15599999999999</v>
      </c>
      <c r="M101" s="89"/>
    </row>
    <row r="102" spans="1:13" ht="15.6" thickTop="1" thickBot="1" x14ac:dyDescent="0.35">
      <c r="A102" s="86">
        <v>4</v>
      </c>
      <c r="B102" s="107" t="s">
        <v>17</v>
      </c>
      <c r="C102" s="108"/>
      <c r="D102" s="108"/>
      <c r="E102" s="109"/>
      <c r="F102" s="85">
        <f>SUM(F101)*10%</f>
        <v>10.515599999999999</v>
      </c>
      <c r="G102" s="35">
        <f>SUM(F102/F103)</f>
        <v>9.0909090909090912E-2</v>
      </c>
      <c r="I102" s="31"/>
    </row>
    <row r="103" spans="1:13" ht="15.6" thickTop="1" thickBot="1" x14ac:dyDescent="0.35">
      <c r="A103" s="84" t="s">
        <v>18</v>
      </c>
      <c r="B103" s="110" t="s">
        <v>19</v>
      </c>
      <c r="C103" s="111"/>
      <c r="D103" s="111"/>
      <c r="E103" s="112"/>
      <c r="F103" s="87">
        <f>SUM(F101:F102)</f>
        <v>115.67159999999998</v>
      </c>
      <c r="G103" s="37">
        <f>SUM(G95,G98,G100,G102)</f>
        <v>1</v>
      </c>
      <c r="I103" s="31"/>
      <c r="J103" s="66"/>
      <c r="K103" s="43"/>
      <c r="L103" s="43"/>
    </row>
    <row r="104" spans="1:13" s="13" customFormat="1" ht="15.6" thickTop="1" thickBot="1" x14ac:dyDescent="0.35">
      <c r="A104" s="38"/>
      <c r="B104" s="14"/>
      <c r="C104" s="14"/>
      <c r="D104" s="14"/>
      <c r="E104" s="14"/>
      <c r="F104" s="52"/>
      <c r="H104" s="27"/>
      <c r="I104" s="53"/>
      <c r="J104" s="39"/>
      <c r="K104" s="39"/>
    </row>
    <row r="105" spans="1:13" ht="44.4" thickTop="1" thickBot="1" x14ac:dyDescent="0.35">
      <c r="A105" s="70" t="s">
        <v>2</v>
      </c>
      <c r="B105" s="71" t="s">
        <v>1</v>
      </c>
      <c r="C105" s="72" t="s">
        <v>0</v>
      </c>
      <c r="D105" s="33" t="s">
        <v>20</v>
      </c>
      <c r="E105" s="44"/>
      <c r="F105" s="20"/>
      <c r="G105" s="20"/>
      <c r="K105" s="28"/>
    </row>
    <row r="106" spans="1:13" ht="187.2" customHeight="1" thickTop="1" thickBot="1" x14ac:dyDescent="0.35">
      <c r="A106" s="1" t="s">
        <v>170</v>
      </c>
      <c r="B106" s="2" t="s">
        <v>70</v>
      </c>
      <c r="C106" s="4" t="s">
        <v>25</v>
      </c>
      <c r="D106" s="40">
        <v>1</v>
      </c>
      <c r="E106" s="44"/>
      <c r="F106" s="20"/>
      <c r="G106" s="20"/>
      <c r="K106" s="28"/>
    </row>
    <row r="107" spans="1:13" ht="30" thickTop="1" thickBot="1" x14ac:dyDescent="0.35">
      <c r="A107" s="70" t="s">
        <v>3</v>
      </c>
      <c r="B107" s="71" t="s">
        <v>4</v>
      </c>
      <c r="C107" s="71" t="s">
        <v>0</v>
      </c>
      <c r="D107" s="71" t="s">
        <v>5</v>
      </c>
      <c r="E107" s="71" t="s">
        <v>6</v>
      </c>
      <c r="F107" s="71" t="s">
        <v>7</v>
      </c>
      <c r="G107" s="33" t="s">
        <v>8</v>
      </c>
    </row>
    <row r="108" spans="1:13" ht="15" thickTop="1" x14ac:dyDescent="0.3">
      <c r="A108" s="20"/>
      <c r="B108" s="73" t="s">
        <v>9</v>
      </c>
      <c r="C108" s="74"/>
      <c r="D108" s="74"/>
      <c r="E108" s="74"/>
      <c r="F108" s="74"/>
      <c r="G108" s="34"/>
    </row>
    <row r="109" spans="1:13" ht="15" thickBot="1" x14ac:dyDescent="0.35">
      <c r="A109" s="75" t="s">
        <v>10</v>
      </c>
      <c r="B109" s="76" t="s">
        <v>426</v>
      </c>
      <c r="C109" s="76" t="s">
        <v>40</v>
      </c>
      <c r="D109" s="83">
        <v>3.5</v>
      </c>
      <c r="E109" s="77">
        <v>40.36</v>
      </c>
      <c r="F109" s="78">
        <f>PRODUCT(D109:E109)</f>
        <v>141.26</v>
      </c>
      <c r="G109" s="34"/>
    </row>
    <row r="110" spans="1:13" ht="15.6" thickTop="1" thickBot="1" x14ac:dyDescent="0.35">
      <c r="A110" s="79">
        <v>1</v>
      </c>
      <c r="B110" s="110" t="s">
        <v>13</v>
      </c>
      <c r="C110" s="111"/>
      <c r="D110" s="111"/>
      <c r="E110" s="112"/>
      <c r="F110" s="80">
        <f>SUM(F109:F109)</f>
        <v>141.26</v>
      </c>
      <c r="G110" s="35">
        <f>SUM(F110/F118)</f>
        <v>0.63748349711550678</v>
      </c>
      <c r="I110" s="45"/>
    </row>
    <row r="111" spans="1:13" ht="15" thickTop="1" x14ac:dyDescent="0.3">
      <c r="A111" s="20"/>
      <c r="B111" s="81" t="s">
        <v>330</v>
      </c>
      <c r="C111" s="76"/>
      <c r="D111" s="76"/>
      <c r="E111" s="76"/>
      <c r="F111" s="82"/>
      <c r="G111" s="36"/>
    </row>
    <row r="112" spans="1:13" ht="29.4" thickBot="1" x14ac:dyDescent="0.35">
      <c r="A112" s="75" t="s">
        <v>12</v>
      </c>
      <c r="B112" s="76" t="s">
        <v>357</v>
      </c>
      <c r="C112" s="76" t="s">
        <v>25</v>
      </c>
      <c r="D112" s="83">
        <v>1</v>
      </c>
      <c r="E112" s="78">
        <v>33.909999999999997</v>
      </c>
      <c r="F112" s="78">
        <f>D112*E112</f>
        <v>33.909999999999997</v>
      </c>
      <c r="G112" s="34"/>
      <c r="J112" s="55"/>
      <c r="K112" s="56"/>
      <c r="L112" s="56"/>
    </row>
    <row r="113" spans="1:13" ht="15.6" thickTop="1" thickBot="1" x14ac:dyDescent="0.35">
      <c r="A113" s="79">
        <v>2</v>
      </c>
      <c r="B113" s="110" t="s">
        <v>342</v>
      </c>
      <c r="C113" s="111"/>
      <c r="D113" s="111"/>
      <c r="E113" s="112"/>
      <c r="F113" s="80">
        <f>SUM(F112)</f>
        <v>33.909999999999997</v>
      </c>
      <c r="G113" s="35">
        <f>SUM(F113/F118)</f>
        <v>0.1530303368765881</v>
      </c>
      <c r="M113" s="31"/>
    </row>
    <row r="114" spans="1:13" ht="15.6" thickTop="1" thickBot="1" x14ac:dyDescent="0.35">
      <c r="A114" s="84" t="s">
        <v>14</v>
      </c>
      <c r="B114" s="110" t="s">
        <v>41</v>
      </c>
      <c r="C114" s="111"/>
      <c r="D114" s="111"/>
      <c r="E114" s="112"/>
      <c r="F114" s="85">
        <f>SUM(F110,F113)</f>
        <v>175.17</v>
      </c>
      <c r="G114" s="15"/>
      <c r="M114" s="31"/>
    </row>
    <row r="115" spans="1:13" ht="15.6" thickTop="1" thickBot="1" x14ac:dyDescent="0.35">
      <c r="A115" s="86">
        <v>3</v>
      </c>
      <c r="B115" s="107" t="s">
        <v>15</v>
      </c>
      <c r="C115" s="108"/>
      <c r="D115" s="108"/>
      <c r="E115" s="109"/>
      <c r="F115" s="85">
        <f>SUM(F114)*15%</f>
        <v>26.275499999999997</v>
      </c>
      <c r="G115" s="35">
        <f>SUM(F115/F118)</f>
        <v>0.11857707509881422</v>
      </c>
    </row>
    <row r="116" spans="1:13" ht="15.6" thickTop="1" thickBot="1" x14ac:dyDescent="0.35">
      <c r="A116" s="84" t="s">
        <v>16</v>
      </c>
      <c r="B116" s="110" t="s">
        <v>42</v>
      </c>
      <c r="C116" s="111"/>
      <c r="D116" s="111"/>
      <c r="E116" s="112"/>
      <c r="F116" s="87">
        <f>SUM(F114:F115)</f>
        <v>201.44549999999998</v>
      </c>
      <c r="M116" s="89"/>
    </row>
    <row r="117" spans="1:13" ht="15.6" thickTop="1" thickBot="1" x14ac:dyDescent="0.35">
      <c r="A117" s="86">
        <v>4</v>
      </c>
      <c r="B117" s="107" t="s">
        <v>17</v>
      </c>
      <c r="C117" s="108"/>
      <c r="D117" s="108"/>
      <c r="E117" s="109"/>
      <c r="F117" s="85">
        <f>SUM(F116)*10%</f>
        <v>20.144549999999999</v>
      </c>
      <c r="G117" s="35">
        <f>SUM(F117/F118)</f>
        <v>9.0909090909090912E-2</v>
      </c>
      <c r="I117" s="31"/>
    </row>
    <row r="118" spans="1:13" ht="15.6" thickTop="1" thickBot="1" x14ac:dyDescent="0.35">
      <c r="A118" s="84" t="s">
        <v>18</v>
      </c>
      <c r="B118" s="110" t="s">
        <v>19</v>
      </c>
      <c r="C118" s="111"/>
      <c r="D118" s="111"/>
      <c r="E118" s="112"/>
      <c r="F118" s="87">
        <f>SUM(F116:F117)</f>
        <v>221.59004999999999</v>
      </c>
      <c r="G118" s="37">
        <f>SUM(G110,G113,G115,G117)</f>
        <v>1</v>
      </c>
      <c r="I118" s="31"/>
      <c r="L118" s="43"/>
    </row>
    <row r="119" spans="1:13" s="13" customFormat="1" ht="15.6" thickTop="1" thickBot="1" x14ac:dyDescent="0.35">
      <c r="A119" s="38"/>
      <c r="B119" s="14"/>
      <c r="C119" s="14"/>
      <c r="D119" s="14"/>
      <c r="E119" s="14"/>
      <c r="F119" s="52"/>
      <c r="H119" s="27"/>
      <c r="I119" s="53"/>
      <c r="J119" s="39"/>
      <c r="K119" s="39"/>
    </row>
    <row r="120" spans="1:13" ht="44.4" thickTop="1" thickBot="1" x14ac:dyDescent="0.35">
      <c r="A120" s="70" t="s">
        <v>2</v>
      </c>
      <c r="B120" s="71" t="s">
        <v>1</v>
      </c>
      <c r="C120" s="72" t="s">
        <v>0</v>
      </c>
      <c r="D120" s="33" t="s">
        <v>20</v>
      </c>
      <c r="E120" s="44"/>
      <c r="F120" s="20"/>
      <c r="G120" s="20"/>
      <c r="K120" s="28"/>
    </row>
    <row r="121" spans="1:13" ht="145.19999999999999" thickTop="1" thickBot="1" x14ac:dyDescent="0.35">
      <c r="A121" s="1" t="s">
        <v>171</v>
      </c>
      <c r="B121" s="2" t="s">
        <v>155</v>
      </c>
      <c r="C121" s="40" t="s">
        <v>25</v>
      </c>
      <c r="D121" s="40">
        <v>1</v>
      </c>
      <c r="E121" s="44"/>
      <c r="F121" s="20"/>
      <c r="G121" s="20"/>
      <c r="K121" s="28"/>
    </row>
    <row r="122" spans="1:13" ht="30" thickTop="1" thickBot="1" x14ac:dyDescent="0.35">
      <c r="A122" s="70" t="s">
        <v>3</v>
      </c>
      <c r="B122" s="71" t="s">
        <v>4</v>
      </c>
      <c r="C122" s="71" t="s">
        <v>0</v>
      </c>
      <c r="D122" s="71" t="s">
        <v>5</v>
      </c>
      <c r="E122" s="71" t="s">
        <v>6</v>
      </c>
      <c r="F122" s="71" t="s">
        <v>7</v>
      </c>
      <c r="G122" s="33" t="s">
        <v>8</v>
      </c>
    </row>
    <row r="123" spans="1:13" ht="15" thickTop="1" x14ac:dyDescent="0.3">
      <c r="A123" s="20"/>
      <c r="B123" s="73" t="s">
        <v>9</v>
      </c>
      <c r="C123" s="74"/>
      <c r="D123" s="74"/>
      <c r="E123" s="74"/>
      <c r="F123" s="74"/>
      <c r="G123" s="34"/>
    </row>
    <row r="124" spans="1:13" ht="15" thickBot="1" x14ac:dyDescent="0.35">
      <c r="A124" s="75" t="s">
        <v>10</v>
      </c>
      <c r="B124" s="76" t="s">
        <v>426</v>
      </c>
      <c r="C124" s="76" t="s">
        <v>40</v>
      </c>
      <c r="D124" s="83">
        <v>3</v>
      </c>
      <c r="E124" s="77">
        <v>40.36</v>
      </c>
      <c r="F124" s="78">
        <f>PRODUCT(D124:E124)</f>
        <v>121.08</v>
      </c>
      <c r="G124" s="34"/>
    </row>
    <row r="125" spans="1:13" ht="15.6" thickTop="1" thickBot="1" x14ac:dyDescent="0.35">
      <c r="A125" s="79">
        <v>1</v>
      </c>
      <c r="B125" s="110" t="s">
        <v>13</v>
      </c>
      <c r="C125" s="111"/>
      <c r="D125" s="111"/>
      <c r="E125" s="112"/>
      <c r="F125" s="80">
        <f>SUM(F124:F124)</f>
        <v>121.08</v>
      </c>
      <c r="G125" s="35">
        <f>SUM(F125/F133)</f>
        <v>0.77925111959425908</v>
      </c>
      <c r="I125" s="45"/>
    </row>
    <row r="126" spans="1:13" ht="15" thickTop="1" x14ac:dyDescent="0.3">
      <c r="A126" s="20"/>
      <c r="B126" s="81" t="s">
        <v>330</v>
      </c>
      <c r="C126" s="76"/>
      <c r="D126" s="76"/>
      <c r="E126" s="76"/>
      <c r="F126" s="82"/>
      <c r="G126" s="36"/>
    </row>
    <row r="127" spans="1:13" ht="29.4" thickBot="1" x14ac:dyDescent="0.35">
      <c r="A127" s="75" t="s">
        <v>12</v>
      </c>
      <c r="B127" s="76" t="s">
        <v>358</v>
      </c>
      <c r="C127" s="76" t="s">
        <v>25</v>
      </c>
      <c r="D127" s="83">
        <v>1</v>
      </c>
      <c r="E127" s="78">
        <v>1.75</v>
      </c>
      <c r="F127" s="78">
        <f>D127*E127</f>
        <v>1.75</v>
      </c>
      <c r="G127" s="34"/>
      <c r="J127" s="55"/>
      <c r="K127" s="56"/>
      <c r="L127" s="56"/>
    </row>
    <row r="128" spans="1:13" ht="15.6" thickTop="1" thickBot="1" x14ac:dyDescent="0.35">
      <c r="A128" s="79">
        <v>2</v>
      </c>
      <c r="B128" s="110" t="s">
        <v>342</v>
      </c>
      <c r="C128" s="111"/>
      <c r="D128" s="111"/>
      <c r="E128" s="112"/>
      <c r="F128" s="80">
        <f>SUM(F127)</f>
        <v>1.75</v>
      </c>
      <c r="G128" s="35">
        <f>SUM(F128/F133)</f>
        <v>1.1262714397835756E-2</v>
      </c>
    </row>
    <row r="129" spans="1:13" ht="15.6" thickTop="1" thickBot="1" x14ac:dyDescent="0.35">
      <c r="A129" s="84" t="s">
        <v>14</v>
      </c>
      <c r="B129" s="110" t="s">
        <v>41</v>
      </c>
      <c r="C129" s="111"/>
      <c r="D129" s="111"/>
      <c r="E129" s="112"/>
      <c r="F129" s="85">
        <f>SUM(F125,F128)</f>
        <v>122.83</v>
      </c>
      <c r="G129" s="15"/>
      <c r="M129" s="31"/>
    </row>
    <row r="130" spans="1:13" ht="15.6" thickTop="1" thickBot="1" x14ac:dyDescent="0.35">
      <c r="A130" s="86">
        <v>3</v>
      </c>
      <c r="B130" s="107" t="s">
        <v>15</v>
      </c>
      <c r="C130" s="108"/>
      <c r="D130" s="108"/>
      <c r="E130" s="109"/>
      <c r="F130" s="85">
        <f>SUM(F129)*15%</f>
        <v>18.424499999999998</v>
      </c>
      <c r="G130" s="35">
        <f>SUM(F130/F133)</f>
        <v>0.11857707509881421</v>
      </c>
      <c r="M130" s="31"/>
    </row>
    <row r="131" spans="1:13" ht="15.6" thickTop="1" thickBot="1" x14ac:dyDescent="0.35">
      <c r="A131" s="84" t="s">
        <v>16</v>
      </c>
      <c r="B131" s="110" t="s">
        <v>42</v>
      </c>
      <c r="C131" s="111"/>
      <c r="D131" s="111"/>
      <c r="E131" s="112"/>
      <c r="F131" s="87">
        <f>SUM(F129:F130)</f>
        <v>141.25450000000001</v>
      </c>
    </row>
    <row r="132" spans="1:13" ht="15.6" thickTop="1" thickBot="1" x14ac:dyDescent="0.35">
      <c r="A132" s="86">
        <v>4</v>
      </c>
      <c r="B132" s="107" t="s">
        <v>17</v>
      </c>
      <c r="C132" s="108"/>
      <c r="D132" s="108"/>
      <c r="E132" s="109"/>
      <c r="F132" s="85">
        <f>SUM(F131)*10%</f>
        <v>14.125450000000001</v>
      </c>
      <c r="G132" s="35">
        <f>SUM(F132/F133)</f>
        <v>9.0909090909090912E-2</v>
      </c>
      <c r="I132" s="31"/>
      <c r="M132" s="61"/>
    </row>
    <row r="133" spans="1:13" ht="15.6" thickTop="1" thickBot="1" x14ac:dyDescent="0.35">
      <c r="A133" s="84" t="s">
        <v>18</v>
      </c>
      <c r="B133" s="110" t="s">
        <v>19</v>
      </c>
      <c r="C133" s="111"/>
      <c r="D133" s="111"/>
      <c r="E133" s="112"/>
      <c r="F133" s="87">
        <f>SUM(F131:F132)</f>
        <v>155.37995000000001</v>
      </c>
      <c r="G133" s="37">
        <f>SUM(G125,G128,G130,G132)</f>
        <v>1</v>
      </c>
      <c r="I133" s="31"/>
      <c r="L133" s="61"/>
    </row>
    <row r="134" spans="1:13" s="13" customFormat="1" ht="15.6" thickTop="1" thickBot="1" x14ac:dyDescent="0.35">
      <c r="A134" s="38"/>
      <c r="B134" s="14"/>
      <c r="C134" s="14"/>
      <c r="D134" s="14"/>
      <c r="E134" s="14"/>
      <c r="F134" s="52"/>
      <c r="H134" s="27"/>
      <c r="I134" s="53"/>
      <c r="J134" s="39"/>
      <c r="K134" s="39"/>
    </row>
    <row r="135" spans="1:13" ht="44.4" thickTop="1" thickBot="1" x14ac:dyDescent="0.35">
      <c r="A135" s="70" t="s">
        <v>2</v>
      </c>
      <c r="B135" s="71" t="s">
        <v>1</v>
      </c>
      <c r="C135" s="72" t="s">
        <v>0</v>
      </c>
      <c r="D135" s="33" t="s">
        <v>20</v>
      </c>
      <c r="E135" s="44"/>
      <c r="F135" s="20"/>
      <c r="G135" s="20"/>
      <c r="K135" s="28"/>
    </row>
    <row r="136" spans="1:13" ht="136.80000000000001" customHeight="1" thickTop="1" thickBot="1" x14ac:dyDescent="0.35">
      <c r="A136" s="1" t="s">
        <v>172</v>
      </c>
      <c r="B136" s="2" t="s">
        <v>71</v>
      </c>
      <c r="C136" s="40" t="s">
        <v>25</v>
      </c>
      <c r="D136" s="40">
        <v>1</v>
      </c>
      <c r="E136" s="44"/>
      <c r="F136" s="20"/>
      <c r="G136" s="20"/>
      <c r="K136" s="28"/>
    </row>
    <row r="137" spans="1:13" ht="30" thickTop="1" thickBot="1" x14ac:dyDescent="0.35">
      <c r="A137" s="70" t="s">
        <v>3</v>
      </c>
      <c r="B137" s="71" t="s">
        <v>4</v>
      </c>
      <c r="C137" s="71" t="s">
        <v>0</v>
      </c>
      <c r="D137" s="71" t="s">
        <v>5</v>
      </c>
      <c r="E137" s="71" t="s">
        <v>6</v>
      </c>
      <c r="F137" s="71" t="s">
        <v>7</v>
      </c>
      <c r="G137" s="33" t="s">
        <v>8</v>
      </c>
    </row>
    <row r="138" spans="1:13" ht="15" thickTop="1" x14ac:dyDescent="0.3">
      <c r="A138" s="20"/>
      <c r="B138" s="73" t="s">
        <v>9</v>
      </c>
      <c r="C138" s="74"/>
      <c r="D138" s="74"/>
      <c r="E138" s="74"/>
      <c r="F138" s="74"/>
      <c r="G138" s="34"/>
    </row>
    <row r="139" spans="1:13" ht="15" thickBot="1" x14ac:dyDescent="0.35">
      <c r="A139" s="75" t="s">
        <v>10</v>
      </c>
      <c r="B139" s="76" t="s">
        <v>426</v>
      </c>
      <c r="C139" s="76" t="s">
        <v>40</v>
      </c>
      <c r="D139" s="83">
        <v>1</v>
      </c>
      <c r="E139" s="77">
        <v>40.36</v>
      </c>
      <c r="F139" s="78">
        <f>PRODUCT(D139:E139)</f>
        <v>40.36</v>
      </c>
      <c r="G139" s="34"/>
    </row>
    <row r="140" spans="1:13" ht="15.6" thickTop="1" thickBot="1" x14ac:dyDescent="0.35">
      <c r="A140" s="79">
        <v>1</v>
      </c>
      <c r="B140" s="110" t="s">
        <v>13</v>
      </c>
      <c r="C140" s="111"/>
      <c r="D140" s="111"/>
      <c r="E140" s="112"/>
      <c r="F140" s="80">
        <f>SUM(F139:F139)</f>
        <v>40.36</v>
      </c>
      <c r="G140" s="35">
        <f>SUM(F140/F148)</f>
        <v>0.58800476114856148</v>
      </c>
      <c r="I140" s="45"/>
    </row>
    <row r="141" spans="1:13" ht="15" thickTop="1" x14ac:dyDescent="0.3">
      <c r="A141" s="20"/>
      <c r="B141" s="81" t="s">
        <v>330</v>
      </c>
      <c r="C141" s="76"/>
      <c r="D141" s="76"/>
      <c r="E141" s="76"/>
      <c r="F141" s="82"/>
      <c r="G141" s="36"/>
    </row>
    <row r="142" spans="1:13" ht="29.4" thickBot="1" x14ac:dyDescent="0.35">
      <c r="A142" s="75" t="s">
        <v>12</v>
      </c>
      <c r="B142" s="76" t="s">
        <v>334</v>
      </c>
      <c r="C142" s="76" t="s">
        <v>25</v>
      </c>
      <c r="D142" s="83">
        <v>1</v>
      </c>
      <c r="E142" s="78">
        <v>13.9</v>
      </c>
      <c r="F142" s="78">
        <f>D142*E142</f>
        <v>13.9</v>
      </c>
      <c r="G142" s="34"/>
      <c r="J142" s="55"/>
      <c r="K142" s="56"/>
      <c r="L142" s="56"/>
    </row>
    <row r="143" spans="1:13" ht="15.6" thickTop="1" thickBot="1" x14ac:dyDescent="0.35">
      <c r="A143" s="79">
        <v>2</v>
      </c>
      <c r="B143" s="110" t="s">
        <v>342</v>
      </c>
      <c r="C143" s="111"/>
      <c r="D143" s="111"/>
      <c r="E143" s="112"/>
      <c r="F143" s="80">
        <f>SUM(F142)</f>
        <v>13.9</v>
      </c>
      <c r="G143" s="35">
        <f>SUM(F143/F148)</f>
        <v>0.20250907284353331</v>
      </c>
      <c r="M143" s="31"/>
    </row>
    <row r="144" spans="1:13" ht="15.6" thickTop="1" thickBot="1" x14ac:dyDescent="0.35">
      <c r="A144" s="84" t="s">
        <v>14</v>
      </c>
      <c r="B144" s="110" t="s">
        <v>41</v>
      </c>
      <c r="C144" s="111"/>
      <c r="D144" s="111"/>
      <c r="E144" s="112"/>
      <c r="F144" s="85">
        <f>SUM(F140,F143)</f>
        <v>54.26</v>
      </c>
      <c r="G144" s="15"/>
      <c r="M144" s="31"/>
    </row>
    <row r="145" spans="1:13" ht="15.6" thickTop="1" thickBot="1" x14ac:dyDescent="0.35">
      <c r="A145" s="86">
        <v>3</v>
      </c>
      <c r="B145" s="107" t="s">
        <v>15</v>
      </c>
      <c r="C145" s="108"/>
      <c r="D145" s="108"/>
      <c r="E145" s="109"/>
      <c r="F145" s="85">
        <f>SUM(F144)*15%</f>
        <v>8.1389999999999993</v>
      </c>
      <c r="G145" s="35">
        <f>SUM(F145/F148)</f>
        <v>0.11857707509881421</v>
      </c>
      <c r="M145" s="66"/>
    </row>
    <row r="146" spans="1:13" ht="15.6" thickTop="1" thickBot="1" x14ac:dyDescent="0.35">
      <c r="A146" s="84" t="s">
        <v>16</v>
      </c>
      <c r="B146" s="110" t="s">
        <v>42</v>
      </c>
      <c r="C146" s="111"/>
      <c r="D146" s="111"/>
      <c r="E146" s="112"/>
      <c r="F146" s="87">
        <f>SUM(F144:F145)</f>
        <v>62.399000000000001</v>
      </c>
    </row>
    <row r="147" spans="1:13" ht="15.6" thickTop="1" thickBot="1" x14ac:dyDescent="0.35">
      <c r="A147" s="86">
        <v>4</v>
      </c>
      <c r="B147" s="107" t="s">
        <v>17</v>
      </c>
      <c r="C147" s="108"/>
      <c r="D147" s="108"/>
      <c r="E147" s="109"/>
      <c r="F147" s="85">
        <f>SUM(F146)*10%</f>
        <v>6.2399000000000004</v>
      </c>
      <c r="G147" s="35">
        <f>SUM(F147/F148)</f>
        <v>9.0909090909090912E-2</v>
      </c>
      <c r="I147" s="31"/>
      <c r="M147" s="89"/>
    </row>
    <row r="148" spans="1:13" ht="15.6" thickTop="1" thickBot="1" x14ac:dyDescent="0.35">
      <c r="A148" s="84" t="s">
        <v>18</v>
      </c>
      <c r="B148" s="110" t="s">
        <v>19</v>
      </c>
      <c r="C148" s="111"/>
      <c r="D148" s="111"/>
      <c r="E148" s="112"/>
      <c r="F148" s="87">
        <f>SUM(F146:F147)</f>
        <v>68.638900000000007</v>
      </c>
      <c r="G148" s="37">
        <f>SUM(G140,G143,G145,G147)</f>
        <v>0.99999999999999989</v>
      </c>
      <c r="I148" s="31"/>
      <c r="J148" s="66"/>
      <c r="K148" s="43"/>
      <c r="L148" s="43"/>
    </row>
    <row r="149" spans="1:13" ht="15" thickTop="1" x14ac:dyDescent="0.3"/>
    <row r="150" spans="1:13" ht="14.25" customHeight="1" x14ac:dyDescent="0.3">
      <c r="A150" s="105" t="s">
        <v>173</v>
      </c>
      <c r="B150" s="105"/>
      <c r="C150" s="105"/>
      <c r="D150" s="105"/>
      <c r="E150" s="105"/>
      <c r="F150" s="105"/>
      <c r="G150" s="105"/>
    </row>
    <row r="151" spans="1:13" ht="14.25" customHeight="1" thickBot="1" x14ac:dyDescent="0.35">
      <c r="A151" s="69"/>
      <c r="B151" s="69"/>
      <c r="C151" s="69"/>
      <c r="D151" s="69"/>
      <c r="E151" s="69"/>
      <c r="F151" s="69"/>
      <c r="G151" s="69"/>
    </row>
    <row r="152" spans="1:13" ht="44.4" thickTop="1" thickBot="1" x14ac:dyDescent="0.35">
      <c r="A152" s="70" t="s">
        <v>2</v>
      </c>
      <c r="B152" s="71" t="s">
        <v>1</v>
      </c>
      <c r="C152" s="72" t="s">
        <v>0</v>
      </c>
      <c r="D152" s="33" t="s">
        <v>20</v>
      </c>
      <c r="E152" s="44"/>
      <c r="F152" s="20"/>
      <c r="G152" s="20"/>
      <c r="I152" s="62"/>
    </row>
    <row r="153" spans="1:13" ht="116.4" thickTop="1" thickBot="1" x14ac:dyDescent="0.35">
      <c r="A153" s="7" t="s">
        <v>174</v>
      </c>
      <c r="B153" s="21" t="s">
        <v>38</v>
      </c>
      <c r="C153" s="8" t="s">
        <v>39</v>
      </c>
      <c r="D153" s="8">
        <v>1</v>
      </c>
      <c r="E153" s="20"/>
      <c r="F153" s="20"/>
      <c r="G153" s="20"/>
    </row>
    <row r="154" spans="1:13" ht="30" thickTop="1" thickBot="1" x14ac:dyDescent="0.35">
      <c r="A154" s="70" t="s">
        <v>3</v>
      </c>
      <c r="B154" s="71" t="s">
        <v>4</v>
      </c>
      <c r="C154" s="71" t="s">
        <v>0</v>
      </c>
      <c r="D154" s="71" t="s">
        <v>5</v>
      </c>
      <c r="E154" s="71" t="s">
        <v>6</v>
      </c>
      <c r="F154" s="71" t="s">
        <v>7</v>
      </c>
      <c r="G154" s="33" t="s">
        <v>8</v>
      </c>
    </row>
    <row r="155" spans="1:13" ht="15" thickTop="1" x14ac:dyDescent="0.3">
      <c r="A155" s="20"/>
      <c r="B155" s="73" t="s">
        <v>9</v>
      </c>
      <c r="C155" s="74"/>
      <c r="D155" s="74"/>
      <c r="E155" s="74"/>
      <c r="F155" s="74"/>
      <c r="G155" s="34"/>
    </row>
    <row r="156" spans="1:13" ht="15" thickBot="1" x14ac:dyDescent="0.35">
      <c r="A156" s="75" t="s">
        <v>10</v>
      </c>
      <c r="B156" s="76" t="s">
        <v>408</v>
      </c>
      <c r="C156" s="76" t="s">
        <v>40</v>
      </c>
      <c r="D156" s="83">
        <v>0.3</v>
      </c>
      <c r="E156" s="90">
        <v>25.18</v>
      </c>
      <c r="F156" s="78">
        <f>PRODUCT(D156:E156)</f>
        <v>7.5539999999999994</v>
      </c>
      <c r="G156" s="34"/>
    </row>
    <row r="157" spans="1:13" ht="15.6" thickTop="1" thickBot="1" x14ac:dyDescent="0.35">
      <c r="A157" s="79">
        <v>1</v>
      </c>
      <c r="B157" s="110" t="s">
        <v>13</v>
      </c>
      <c r="C157" s="111"/>
      <c r="D157" s="111"/>
      <c r="E157" s="112"/>
      <c r="F157" s="80">
        <f>SUM(F156)</f>
        <v>7.5539999999999994</v>
      </c>
      <c r="G157" s="35">
        <f>SUM(F157/F165)</f>
        <v>0.19749120289632849</v>
      </c>
    </row>
    <row r="158" spans="1:13" ht="15" thickTop="1" x14ac:dyDescent="0.3">
      <c r="A158" s="20"/>
      <c r="B158" s="81" t="s">
        <v>409</v>
      </c>
      <c r="C158" s="76"/>
      <c r="D158" s="76"/>
      <c r="E158" s="76"/>
      <c r="F158" s="82"/>
      <c r="G158" s="36"/>
    </row>
    <row r="159" spans="1:13" ht="15" thickBot="1" x14ac:dyDescent="0.35">
      <c r="A159" s="75" t="s">
        <v>12</v>
      </c>
      <c r="B159" s="76" t="s">
        <v>410</v>
      </c>
      <c r="C159" s="76" t="s">
        <v>411</v>
      </c>
      <c r="D159" s="83">
        <v>0.3</v>
      </c>
      <c r="E159" s="78">
        <v>75.61</v>
      </c>
      <c r="F159" s="82">
        <f>PRODUCT(D159:E159)</f>
        <v>22.683</v>
      </c>
      <c r="G159" s="34"/>
    </row>
    <row r="160" spans="1:13" ht="15.6" thickTop="1" thickBot="1" x14ac:dyDescent="0.35">
      <c r="A160" s="79">
        <v>2</v>
      </c>
      <c r="B160" s="110" t="s">
        <v>407</v>
      </c>
      <c r="C160" s="111"/>
      <c r="D160" s="111"/>
      <c r="E160" s="112"/>
      <c r="F160" s="80">
        <f>SUM(F159)</f>
        <v>22.683</v>
      </c>
      <c r="G160" s="35">
        <f>SUM(F160/F165)</f>
        <v>0.59302263109576647</v>
      </c>
    </row>
    <row r="161" spans="1:9" ht="15.6" thickTop="1" thickBot="1" x14ac:dyDescent="0.35">
      <c r="A161" s="84" t="s">
        <v>14</v>
      </c>
      <c r="B161" s="110" t="s">
        <v>41</v>
      </c>
      <c r="C161" s="111"/>
      <c r="D161" s="111"/>
      <c r="E161" s="112"/>
      <c r="F161" s="85">
        <f>SUM(F157,F160)</f>
        <v>30.236999999999998</v>
      </c>
      <c r="G161" s="15"/>
    </row>
    <row r="162" spans="1:9" ht="15.6" thickTop="1" thickBot="1" x14ac:dyDescent="0.35">
      <c r="A162" s="86">
        <v>3</v>
      </c>
      <c r="B162" s="107" t="s">
        <v>15</v>
      </c>
      <c r="C162" s="108"/>
      <c r="D162" s="108"/>
      <c r="E162" s="109"/>
      <c r="F162" s="85">
        <f>SUM(F161)*15%</f>
        <v>4.5355499999999997</v>
      </c>
      <c r="G162" s="35">
        <f>SUM(F162/F165)</f>
        <v>0.11857707509881424</v>
      </c>
    </row>
    <row r="163" spans="1:9" ht="15.6" thickTop="1" thickBot="1" x14ac:dyDescent="0.35">
      <c r="A163" s="84" t="s">
        <v>16</v>
      </c>
      <c r="B163" s="110" t="s">
        <v>42</v>
      </c>
      <c r="C163" s="111"/>
      <c r="D163" s="111"/>
      <c r="E163" s="112"/>
      <c r="F163" s="87">
        <f>SUM(F161:F162)</f>
        <v>34.772549999999995</v>
      </c>
    </row>
    <row r="164" spans="1:9" ht="15.6" thickTop="1" thickBot="1" x14ac:dyDescent="0.35">
      <c r="A164" s="86">
        <v>4</v>
      </c>
      <c r="B164" s="107" t="s">
        <v>17</v>
      </c>
      <c r="C164" s="108"/>
      <c r="D164" s="108"/>
      <c r="E164" s="109"/>
      <c r="F164" s="85">
        <f>SUM(F163)*10%</f>
        <v>3.4772549999999995</v>
      </c>
      <c r="G164" s="35">
        <f>SUM(F164/F165)</f>
        <v>9.0909090909090912E-2</v>
      </c>
    </row>
    <row r="165" spans="1:9" ht="15.6" thickTop="1" thickBot="1" x14ac:dyDescent="0.35">
      <c r="A165" s="84" t="s">
        <v>18</v>
      </c>
      <c r="B165" s="110" t="s">
        <v>19</v>
      </c>
      <c r="C165" s="111"/>
      <c r="D165" s="111"/>
      <c r="E165" s="112"/>
      <c r="F165" s="87">
        <f>SUM(F163:F164)</f>
        <v>38.249804999999995</v>
      </c>
      <c r="G165" s="37">
        <f>SUM(G157,G160,G162,G164)</f>
        <v>1</v>
      </c>
      <c r="I165" s="31"/>
    </row>
    <row r="166" spans="1:9" ht="15.6" thickTop="1" thickBot="1" x14ac:dyDescent="0.35"/>
    <row r="167" spans="1:9" ht="44.4" thickTop="1" thickBot="1" x14ac:dyDescent="0.35">
      <c r="A167" s="70" t="s">
        <v>2</v>
      </c>
      <c r="B167" s="71" t="s">
        <v>1</v>
      </c>
      <c r="C167" s="72" t="s">
        <v>0</v>
      </c>
      <c r="D167" s="33" t="s">
        <v>20</v>
      </c>
      <c r="E167" s="44"/>
      <c r="F167" s="20"/>
      <c r="G167" s="20"/>
      <c r="I167" s="62"/>
    </row>
    <row r="168" spans="1:9" ht="152.1" customHeight="1" thickTop="1" thickBot="1" x14ac:dyDescent="0.35">
      <c r="A168" s="7" t="s">
        <v>175</v>
      </c>
      <c r="B168" s="21" t="s">
        <v>327</v>
      </c>
      <c r="C168" s="8" t="s">
        <v>39</v>
      </c>
      <c r="D168" s="8">
        <v>1</v>
      </c>
      <c r="E168" s="20"/>
      <c r="F168" s="20"/>
      <c r="G168" s="20"/>
    </row>
    <row r="169" spans="1:9" ht="30" thickTop="1" thickBot="1" x14ac:dyDescent="0.35">
      <c r="A169" s="70" t="s">
        <v>3</v>
      </c>
      <c r="B169" s="71" t="s">
        <v>4</v>
      </c>
      <c r="C169" s="71" t="s">
        <v>0</v>
      </c>
      <c r="D169" s="71" t="s">
        <v>5</v>
      </c>
      <c r="E169" s="71" t="s">
        <v>6</v>
      </c>
      <c r="F169" s="71" t="s">
        <v>7</v>
      </c>
      <c r="G169" s="33" t="s">
        <v>8</v>
      </c>
    </row>
    <row r="170" spans="1:9" ht="15" thickTop="1" x14ac:dyDescent="0.3">
      <c r="A170" s="20"/>
      <c r="B170" s="73" t="s">
        <v>9</v>
      </c>
      <c r="C170" s="74"/>
      <c r="D170" s="74"/>
      <c r="E170" s="74"/>
      <c r="F170" s="74"/>
      <c r="G170" s="34"/>
    </row>
    <row r="171" spans="1:9" ht="15" thickBot="1" x14ac:dyDescent="0.35">
      <c r="A171" s="75" t="s">
        <v>10</v>
      </c>
      <c r="B171" s="76" t="s">
        <v>408</v>
      </c>
      <c r="C171" s="76" t="s">
        <v>40</v>
      </c>
      <c r="D171" s="83">
        <v>0.4</v>
      </c>
      <c r="E171" s="90">
        <v>25.18</v>
      </c>
      <c r="F171" s="78">
        <f>PRODUCT(D171:E171)</f>
        <v>10.072000000000001</v>
      </c>
      <c r="G171" s="34"/>
    </row>
    <row r="172" spans="1:9" ht="15.6" thickTop="1" thickBot="1" x14ac:dyDescent="0.35">
      <c r="A172" s="79">
        <v>1</v>
      </c>
      <c r="B172" s="110" t="s">
        <v>13</v>
      </c>
      <c r="C172" s="111"/>
      <c r="D172" s="111"/>
      <c r="E172" s="112"/>
      <c r="F172" s="80">
        <f>SUM(F171)</f>
        <v>10.072000000000001</v>
      </c>
      <c r="G172" s="35">
        <f>SUM(F172/F180)</f>
        <v>0.19749120289632849</v>
      </c>
    </row>
    <row r="173" spans="1:9" ht="15" thickTop="1" x14ac:dyDescent="0.3">
      <c r="A173" s="20"/>
      <c r="B173" s="81" t="s">
        <v>409</v>
      </c>
      <c r="C173" s="76"/>
      <c r="D173" s="76"/>
      <c r="E173" s="76"/>
      <c r="F173" s="82"/>
      <c r="G173" s="36"/>
    </row>
    <row r="174" spans="1:9" ht="15" thickBot="1" x14ac:dyDescent="0.35">
      <c r="A174" s="75" t="s">
        <v>12</v>
      </c>
      <c r="B174" s="76" t="s">
        <v>410</v>
      </c>
      <c r="C174" s="76" t="s">
        <v>411</v>
      </c>
      <c r="D174" s="83">
        <v>0.4</v>
      </c>
      <c r="E174" s="78">
        <v>75.61</v>
      </c>
      <c r="F174" s="82">
        <f>PRODUCT(D174:E174)</f>
        <v>30.244</v>
      </c>
      <c r="G174" s="34"/>
    </row>
    <row r="175" spans="1:9" ht="15.6" thickTop="1" thickBot="1" x14ac:dyDescent="0.35">
      <c r="A175" s="79">
        <v>2</v>
      </c>
      <c r="B175" s="110" t="s">
        <v>407</v>
      </c>
      <c r="C175" s="111"/>
      <c r="D175" s="111"/>
      <c r="E175" s="112"/>
      <c r="F175" s="80">
        <f>SUM(F174)</f>
        <v>30.244</v>
      </c>
      <c r="G175" s="35">
        <f>SUM(F175/F180)</f>
        <v>0.59302263109576636</v>
      </c>
    </row>
    <row r="176" spans="1:9" ht="15.6" thickTop="1" thickBot="1" x14ac:dyDescent="0.35">
      <c r="A176" s="84" t="s">
        <v>14</v>
      </c>
      <c r="B176" s="110" t="s">
        <v>41</v>
      </c>
      <c r="C176" s="111"/>
      <c r="D176" s="111"/>
      <c r="E176" s="112"/>
      <c r="F176" s="85">
        <f>SUM(F172,F175)</f>
        <v>40.316000000000003</v>
      </c>
      <c r="G176" s="15"/>
    </row>
    <row r="177" spans="1:9" ht="15.6" thickTop="1" thickBot="1" x14ac:dyDescent="0.35">
      <c r="A177" s="86">
        <v>3</v>
      </c>
      <c r="B177" s="107" t="s">
        <v>15</v>
      </c>
      <c r="C177" s="108"/>
      <c r="D177" s="108"/>
      <c r="E177" s="109"/>
      <c r="F177" s="85">
        <f>SUM(F176)*15%</f>
        <v>6.0474000000000006</v>
      </c>
      <c r="G177" s="35">
        <f>SUM(F177/F180)</f>
        <v>0.11857707509881424</v>
      </c>
    </row>
    <row r="178" spans="1:9" ht="15.6" thickTop="1" thickBot="1" x14ac:dyDescent="0.35">
      <c r="A178" s="84" t="s">
        <v>16</v>
      </c>
      <c r="B178" s="110" t="s">
        <v>42</v>
      </c>
      <c r="C178" s="111"/>
      <c r="D178" s="111"/>
      <c r="E178" s="112"/>
      <c r="F178" s="87">
        <f>SUM(F176:F177)</f>
        <v>46.363400000000006</v>
      </c>
    </row>
    <row r="179" spans="1:9" ht="15.6" thickTop="1" thickBot="1" x14ac:dyDescent="0.35">
      <c r="A179" s="86">
        <v>4</v>
      </c>
      <c r="B179" s="107" t="s">
        <v>17</v>
      </c>
      <c r="C179" s="108"/>
      <c r="D179" s="108"/>
      <c r="E179" s="109"/>
      <c r="F179" s="85">
        <f>SUM(F178)*10%</f>
        <v>4.6363400000000006</v>
      </c>
      <c r="G179" s="35">
        <f>SUM(F179/F180)</f>
        <v>9.0909090909090912E-2</v>
      </c>
    </row>
    <row r="180" spans="1:9" ht="15.6" thickTop="1" thickBot="1" x14ac:dyDescent="0.35">
      <c r="A180" s="84" t="s">
        <v>18</v>
      </c>
      <c r="B180" s="110" t="s">
        <v>19</v>
      </c>
      <c r="C180" s="111"/>
      <c r="D180" s="111"/>
      <c r="E180" s="112"/>
      <c r="F180" s="87">
        <f>SUM(F178:F179)</f>
        <v>50.999740000000003</v>
      </c>
      <c r="G180" s="37">
        <f>SUM(G172,G175,G177,G179)</f>
        <v>1</v>
      </c>
      <c r="I180" s="31"/>
    </row>
    <row r="181" spans="1:9" ht="15.6" thickTop="1" thickBot="1" x14ac:dyDescent="0.35"/>
    <row r="182" spans="1:9" ht="44.4" thickTop="1" thickBot="1" x14ac:dyDescent="0.35">
      <c r="A182" s="70" t="s">
        <v>2</v>
      </c>
      <c r="B182" s="71" t="s">
        <v>1</v>
      </c>
      <c r="C182" s="72" t="s">
        <v>0</v>
      </c>
      <c r="D182" s="33" t="s">
        <v>20</v>
      </c>
      <c r="E182" s="44"/>
      <c r="F182" s="20"/>
      <c r="G182" s="20"/>
      <c r="I182" s="62"/>
    </row>
    <row r="183" spans="1:9" ht="148.19999999999999" customHeight="1" thickTop="1" thickBot="1" x14ac:dyDescent="0.35">
      <c r="A183" s="91" t="s">
        <v>176</v>
      </c>
      <c r="B183" s="92" t="s">
        <v>72</v>
      </c>
      <c r="C183" s="93" t="s">
        <v>39</v>
      </c>
      <c r="D183" s="93">
        <v>1</v>
      </c>
      <c r="E183" s="20"/>
      <c r="F183" s="20"/>
      <c r="G183" s="20"/>
    </row>
    <row r="184" spans="1:9" ht="30" thickTop="1" thickBot="1" x14ac:dyDescent="0.35">
      <c r="A184" s="70" t="s">
        <v>3</v>
      </c>
      <c r="B184" s="71" t="s">
        <v>4</v>
      </c>
      <c r="C184" s="71" t="s">
        <v>0</v>
      </c>
      <c r="D184" s="71" t="s">
        <v>5</v>
      </c>
      <c r="E184" s="71" t="s">
        <v>6</v>
      </c>
      <c r="F184" s="71" t="s">
        <v>7</v>
      </c>
      <c r="G184" s="33" t="s">
        <v>8</v>
      </c>
    </row>
    <row r="185" spans="1:9" ht="15" thickTop="1" x14ac:dyDescent="0.3">
      <c r="A185" s="20"/>
      <c r="B185" s="73" t="s">
        <v>9</v>
      </c>
      <c r="C185" s="74"/>
      <c r="D185" s="74"/>
      <c r="E185" s="74"/>
      <c r="F185" s="74"/>
      <c r="G185" s="34"/>
    </row>
    <row r="186" spans="1:9" ht="15" thickBot="1" x14ac:dyDescent="0.35">
      <c r="A186" s="75" t="s">
        <v>10</v>
      </c>
      <c r="B186" s="76" t="s">
        <v>408</v>
      </c>
      <c r="C186" s="76" t="s">
        <v>40</v>
      </c>
      <c r="D186" s="83">
        <v>0.6</v>
      </c>
      <c r="E186" s="90">
        <v>25.18</v>
      </c>
      <c r="F186" s="78">
        <f>PRODUCT(D186:E186)</f>
        <v>15.107999999999999</v>
      </c>
      <c r="G186" s="34"/>
    </row>
    <row r="187" spans="1:9" ht="15.6" thickTop="1" thickBot="1" x14ac:dyDescent="0.35">
      <c r="A187" s="79">
        <v>1</v>
      </c>
      <c r="B187" s="110" t="s">
        <v>13</v>
      </c>
      <c r="C187" s="111"/>
      <c r="D187" s="111"/>
      <c r="E187" s="112"/>
      <c r="F187" s="80">
        <f>SUM(F186)</f>
        <v>15.107999999999999</v>
      </c>
      <c r="G187" s="35">
        <f>SUM(F187/F195)</f>
        <v>0.19749120289632849</v>
      </c>
    </row>
    <row r="188" spans="1:9" ht="15" thickTop="1" x14ac:dyDescent="0.3">
      <c r="A188" s="20"/>
      <c r="B188" s="81" t="s">
        <v>409</v>
      </c>
      <c r="C188" s="76"/>
      <c r="D188" s="76"/>
      <c r="E188" s="76"/>
      <c r="F188" s="82"/>
      <c r="G188" s="36"/>
    </row>
    <row r="189" spans="1:9" ht="15" thickBot="1" x14ac:dyDescent="0.35">
      <c r="A189" s="75" t="s">
        <v>12</v>
      </c>
      <c r="B189" s="76" t="s">
        <v>410</v>
      </c>
      <c r="C189" s="76" t="s">
        <v>411</v>
      </c>
      <c r="D189" s="83">
        <v>0.6</v>
      </c>
      <c r="E189" s="78">
        <v>75.61</v>
      </c>
      <c r="F189" s="82">
        <f>PRODUCT(D189:E189)</f>
        <v>45.366</v>
      </c>
      <c r="G189" s="34"/>
    </row>
    <row r="190" spans="1:9" ht="15.6" thickTop="1" thickBot="1" x14ac:dyDescent="0.35">
      <c r="A190" s="79">
        <v>2</v>
      </c>
      <c r="B190" s="110" t="s">
        <v>407</v>
      </c>
      <c r="C190" s="111"/>
      <c r="D190" s="111"/>
      <c r="E190" s="112"/>
      <c r="F190" s="80">
        <f>SUM(F189)</f>
        <v>45.366</v>
      </c>
      <c r="G190" s="35">
        <f>SUM(F190/F195)</f>
        <v>0.59302263109576647</v>
      </c>
    </row>
    <row r="191" spans="1:9" ht="15.6" thickTop="1" thickBot="1" x14ac:dyDescent="0.35">
      <c r="A191" s="84" t="s">
        <v>14</v>
      </c>
      <c r="B191" s="110" t="s">
        <v>41</v>
      </c>
      <c r="C191" s="111"/>
      <c r="D191" s="111"/>
      <c r="E191" s="112"/>
      <c r="F191" s="85">
        <f>SUM(F187,F190)</f>
        <v>60.473999999999997</v>
      </c>
      <c r="G191" s="15"/>
    </row>
    <row r="192" spans="1:9" ht="15.6" thickTop="1" thickBot="1" x14ac:dyDescent="0.35">
      <c r="A192" s="86">
        <v>3</v>
      </c>
      <c r="B192" s="107" t="s">
        <v>15</v>
      </c>
      <c r="C192" s="108"/>
      <c r="D192" s="108"/>
      <c r="E192" s="109"/>
      <c r="F192" s="85">
        <f>SUM(F191)*15%</f>
        <v>9.0710999999999995</v>
      </c>
      <c r="G192" s="35">
        <f>SUM(F192/F195)</f>
        <v>0.11857707509881424</v>
      </c>
    </row>
    <row r="193" spans="1:9" ht="15.6" thickTop="1" thickBot="1" x14ac:dyDescent="0.35">
      <c r="A193" s="84" t="s">
        <v>16</v>
      </c>
      <c r="B193" s="110" t="s">
        <v>42</v>
      </c>
      <c r="C193" s="111"/>
      <c r="D193" s="111"/>
      <c r="E193" s="112"/>
      <c r="F193" s="87">
        <f>SUM(F191:F192)</f>
        <v>69.545099999999991</v>
      </c>
    </row>
    <row r="194" spans="1:9" ht="15.6" thickTop="1" thickBot="1" x14ac:dyDescent="0.35">
      <c r="A194" s="86">
        <v>4</v>
      </c>
      <c r="B194" s="107" t="s">
        <v>17</v>
      </c>
      <c r="C194" s="108"/>
      <c r="D194" s="108"/>
      <c r="E194" s="109"/>
      <c r="F194" s="85">
        <f>SUM(F193)*10%</f>
        <v>6.9545099999999991</v>
      </c>
      <c r="G194" s="35">
        <f>SUM(F194/F195)</f>
        <v>9.0909090909090912E-2</v>
      </c>
    </row>
    <row r="195" spans="1:9" ht="15.6" thickTop="1" thickBot="1" x14ac:dyDescent="0.35">
      <c r="A195" s="84" t="s">
        <v>18</v>
      </c>
      <c r="B195" s="110" t="s">
        <v>19</v>
      </c>
      <c r="C195" s="111"/>
      <c r="D195" s="111"/>
      <c r="E195" s="112"/>
      <c r="F195" s="87">
        <f>SUM(F193:F194)</f>
        <v>76.49960999999999</v>
      </c>
      <c r="G195" s="37">
        <f>SUM(G187,G190,G192,G194)</f>
        <v>1</v>
      </c>
      <c r="I195" s="31"/>
    </row>
    <row r="196" spans="1:9" ht="15.6" thickTop="1" thickBot="1" x14ac:dyDescent="0.35"/>
    <row r="197" spans="1:9" ht="44.4" thickTop="1" thickBot="1" x14ac:dyDescent="0.35">
      <c r="A197" s="70" t="s">
        <v>2</v>
      </c>
      <c r="B197" s="71" t="s">
        <v>1</v>
      </c>
      <c r="C197" s="72" t="s">
        <v>0</v>
      </c>
      <c r="D197" s="33" t="s">
        <v>20</v>
      </c>
      <c r="E197" s="44"/>
      <c r="F197" s="20"/>
      <c r="G197" s="20"/>
      <c r="I197" s="62"/>
    </row>
    <row r="198" spans="1:9" ht="124.95" customHeight="1" thickTop="1" thickBot="1" x14ac:dyDescent="0.35">
      <c r="A198" s="7" t="s">
        <v>177</v>
      </c>
      <c r="B198" s="21" t="s">
        <v>99</v>
      </c>
      <c r="C198" s="8" t="s">
        <v>39</v>
      </c>
      <c r="D198" s="8">
        <v>1</v>
      </c>
      <c r="E198" s="20"/>
      <c r="F198" s="20"/>
      <c r="G198" s="20"/>
      <c r="I198" s="44"/>
    </row>
    <row r="199" spans="1:9" ht="30" thickTop="1" thickBot="1" x14ac:dyDescent="0.35">
      <c r="A199" s="70" t="s">
        <v>3</v>
      </c>
      <c r="B199" s="71" t="s">
        <v>4</v>
      </c>
      <c r="C199" s="71" t="s">
        <v>0</v>
      </c>
      <c r="D199" s="71" t="s">
        <v>5</v>
      </c>
      <c r="E199" s="71" t="s">
        <v>6</v>
      </c>
      <c r="F199" s="71" t="s">
        <v>7</v>
      </c>
      <c r="G199" s="33" t="s">
        <v>8</v>
      </c>
    </row>
    <row r="200" spans="1:9" ht="15" thickTop="1" x14ac:dyDescent="0.3">
      <c r="A200" s="20"/>
      <c r="B200" s="73" t="s">
        <v>9</v>
      </c>
      <c r="C200" s="74"/>
      <c r="D200" s="74"/>
      <c r="E200" s="74"/>
      <c r="F200" s="74"/>
      <c r="G200" s="34"/>
    </row>
    <row r="201" spans="1:9" x14ac:dyDescent="0.3">
      <c r="A201" s="75" t="s">
        <v>10</v>
      </c>
      <c r="B201" s="76" t="s">
        <v>412</v>
      </c>
      <c r="C201" s="76" t="s">
        <v>40</v>
      </c>
      <c r="D201" s="76">
        <v>0.27</v>
      </c>
      <c r="E201" s="94">
        <v>30.28</v>
      </c>
      <c r="F201" s="78">
        <f>PRODUCT(D201:E201)</f>
        <v>8.1756000000000011</v>
      </c>
      <c r="G201" s="34"/>
    </row>
    <row r="202" spans="1:9" ht="15" thickBot="1" x14ac:dyDescent="0.35">
      <c r="A202" s="75" t="s">
        <v>11</v>
      </c>
      <c r="B202" s="76" t="s">
        <v>413</v>
      </c>
      <c r="C202" s="76" t="s">
        <v>40</v>
      </c>
      <c r="D202" s="76">
        <v>0.54</v>
      </c>
      <c r="E202" s="90">
        <v>25.18</v>
      </c>
      <c r="F202" s="78">
        <f>PRODUCT(D202:E202)</f>
        <v>13.597200000000001</v>
      </c>
      <c r="G202" s="34"/>
    </row>
    <row r="203" spans="1:9" ht="15.6" thickTop="1" thickBot="1" x14ac:dyDescent="0.35">
      <c r="A203" s="79">
        <v>1</v>
      </c>
      <c r="B203" s="110" t="s">
        <v>13</v>
      </c>
      <c r="C203" s="111"/>
      <c r="D203" s="111"/>
      <c r="E203" s="112"/>
      <c r="F203" s="80">
        <f>SUM(F201:F202)</f>
        <v>21.772800000000004</v>
      </c>
      <c r="G203" s="35">
        <f>SUM(F203/F211)</f>
        <v>0.27493761568671843</v>
      </c>
    </row>
    <row r="204" spans="1:9" ht="15" thickTop="1" x14ac:dyDescent="0.3">
      <c r="A204" s="20"/>
      <c r="B204" s="81" t="s">
        <v>409</v>
      </c>
      <c r="C204" s="76"/>
      <c r="D204" s="76"/>
      <c r="E204" s="76"/>
      <c r="F204" s="82"/>
      <c r="G204" s="36"/>
    </row>
    <row r="205" spans="1:9" ht="15" thickBot="1" x14ac:dyDescent="0.35">
      <c r="A205" s="75" t="s">
        <v>12</v>
      </c>
      <c r="B205" s="76" t="s">
        <v>410</v>
      </c>
      <c r="C205" s="76" t="s">
        <v>40</v>
      </c>
      <c r="D205" s="76">
        <v>0.54</v>
      </c>
      <c r="E205" s="78">
        <v>75.61</v>
      </c>
      <c r="F205" s="78">
        <f>PRODUCT(D205:E205)</f>
        <v>40.8294</v>
      </c>
      <c r="G205" s="34"/>
    </row>
    <row r="206" spans="1:9" ht="15.6" thickTop="1" thickBot="1" x14ac:dyDescent="0.35">
      <c r="A206" s="79">
        <v>2</v>
      </c>
      <c r="B206" s="110" t="s">
        <v>407</v>
      </c>
      <c r="C206" s="111"/>
      <c r="D206" s="111"/>
      <c r="E206" s="112"/>
      <c r="F206" s="80">
        <f>SUM(F205)</f>
        <v>40.8294</v>
      </c>
      <c r="G206" s="35">
        <f>SUM(F206/F211)</f>
        <v>0.51557621830537648</v>
      </c>
    </row>
    <row r="207" spans="1:9" ht="15.6" thickTop="1" thickBot="1" x14ac:dyDescent="0.35">
      <c r="A207" s="84" t="s">
        <v>14</v>
      </c>
      <c r="B207" s="110" t="s">
        <v>41</v>
      </c>
      <c r="C207" s="111"/>
      <c r="D207" s="111"/>
      <c r="E207" s="112"/>
      <c r="F207" s="85">
        <f>SUM(F203,F206)</f>
        <v>62.602200000000003</v>
      </c>
      <c r="G207" s="15"/>
    </row>
    <row r="208" spans="1:9" ht="15.6" thickTop="1" thickBot="1" x14ac:dyDescent="0.35">
      <c r="A208" s="86">
        <v>3</v>
      </c>
      <c r="B208" s="107" t="s">
        <v>15</v>
      </c>
      <c r="C208" s="108"/>
      <c r="D208" s="108"/>
      <c r="E208" s="109"/>
      <c r="F208" s="85">
        <f>SUM(F207)*15%</f>
        <v>9.3903300000000005</v>
      </c>
      <c r="G208" s="35">
        <f>SUM(F208/F211)</f>
        <v>0.11857707509881424</v>
      </c>
    </row>
    <row r="209" spans="1:9" ht="15.6" thickTop="1" thickBot="1" x14ac:dyDescent="0.35">
      <c r="A209" s="84" t="s">
        <v>16</v>
      </c>
      <c r="B209" s="110" t="s">
        <v>42</v>
      </c>
      <c r="C209" s="111"/>
      <c r="D209" s="111"/>
      <c r="E209" s="112"/>
      <c r="F209" s="87">
        <f>SUM(F207:F208)</f>
        <v>71.992530000000002</v>
      </c>
    </row>
    <row r="210" spans="1:9" ht="15.6" thickTop="1" thickBot="1" x14ac:dyDescent="0.35">
      <c r="A210" s="86">
        <v>4</v>
      </c>
      <c r="B210" s="107" t="s">
        <v>17</v>
      </c>
      <c r="C210" s="108"/>
      <c r="D210" s="108"/>
      <c r="E210" s="109"/>
      <c r="F210" s="85">
        <f>SUM(F209)*10%</f>
        <v>7.1992530000000006</v>
      </c>
      <c r="G210" s="35">
        <f>SUM(F210/F211)</f>
        <v>9.0909090909090912E-2</v>
      </c>
    </row>
    <row r="211" spans="1:9" ht="15.6" thickTop="1" thickBot="1" x14ac:dyDescent="0.35">
      <c r="A211" s="84" t="s">
        <v>18</v>
      </c>
      <c r="B211" s="110" t="s">
        <v>19</v>
      </c>
      <c r="C211" s="111"/>
      <c r="D211" s="111"/>
      <c r="E211" s="112"/>
      <c r="F211" s="87">
        <f>SUM(F209:F210)</f>
        <v>79.191783000000001</v>
      </c>
      <c r="G211" s="37">
        <f>SUM(G203,G206,G208,G210)</f>
        <v>1</v>
      </c>
      <c r="I211" s="31"/>
    </row>
    <row r="212" spans="1:9" ht="15.6" thickTop="1" thickBot="1" x14ac:dyDescent="0.35"/>
    <row r="213" spans="1:9" ht="44.4" thickTop="1" thickBot="1" x14ac:dyDescent="0.35">
      <c r="A213" s="70" t="s">
        <v>2</v>
      </c>
      <c r="B213" s="71" t="s">
        <v>1</v>
      </c>
      <c r="C213" s="72" t="s">
        <v>0</v>
      </c>
      <c r="D213" s="33" t="s">
        <v>20</v>
      </c>
      <c r="E213" s="44"/>
      <c r="F213" s="20"/>
      <c r="G213" s="20"/>
      <c r="I213" s="62"/>
    </row>
    <row r="214" spans="1:9" ht="118.2" customHeight="1" thickTop="1" thickBot="1" x14ac:dyDescent="0.35">
      <c r="A214" s="91" t="s">
        <v>178</v>
      </c>
      <c r="B214" s="92" t="s">
        <v>414</v>
      </c>
      <c r="C214" s="93" t="s">
        <v>39</v>
      </c>
      <c r="D214" s="93">
        <v>1</v>
      </c>
      <c r="E214" s="20"/>
      <c r="F214" s="20"/>
      <c r="G214" s="20"/>
    </row>
    <row r="215" spans="1:9" ht="30" thickTop="1" thickBot="1" x14ac:dyDescent="0.35">
      <c r="A215" s="70" t="s">
        <v>3</v>
      </c>
      <c r="B215" s="71" t="s">
        <v>4</v>
      </c>
      <c r="C215" s="71" t="s">
        <v>0</v>
      </c>
      <c r="D215" s="71" t="s">
        <v>5</v>
      </c>
      <c r="E215" s="71" t="s">
        <v>6</v>
      </c>
      <c r="F215" s="71" t="s">
        <v>7</v>
      </c>
      <c r="G215" s="33" t="s">
        <v>8</v>
      </c>
    </row>
    <row r="216" spans="1:9" ht="15" thickTop="1" x14ac:dyDescent="0.3">
      <c r="A216" s="20"/>
      <c r="B216" s="73" t="s">
        <v>9</v>
      </c>
      <c r="C216" s="74"/>
      <c r="D216" s="74"/>
      <c r="E216" s="74"/>
      <c r="F216" s="74"/>
      <c r="G216" s="34"/>
    </row>
    <row r="217" spans="1:9" x14ac:dyDescent="0.3">
      <c r="A217" s="75" t="s">
        <v>10</v>
      </c>
      <c r="B217" s="76" t="s">
        <v>412</v>
      </c>
      <c r="C217" s="76" t="s">
        <v>40</v>
      </c>
      <c r="D217" s="83">
        <v>0.4</v>
      </c>
      <c r="E217" s="94">
        <v>30.28</v>
      </c>
      <c r="F217" s="78">
        <f>PRODUCT(D217:E217)</f>
        <v>12.112000000000002</v>
      </c>
      <c r="G217" s="34"/>
    </row>
    <row r="218" spans="1:9" ht="15" thickBot="1" x14ac:dyDescent="0.35">
      <c r="A218" s="75" t="s">
        <v>11</v>
      </c>
      <c r="B218" s="76" t="s">
        <v>413</v>
      </c>
      <c r="C218" s="76" t="s">
        <v>40</v>
      </c>
      <c r="D218" s="83">
        <v>0.8</v>
      </c>
      <c r="E218" s="90">
        <v>25.18</v>
      </c>
      <c r="F218" s="78">
        <f>PRODUCT(D218:E218)</f>
        <v>20.144000000000002</v>
      </c>
      <c r="G218" s="34"/>
    </row>
    <row r="219" spans="1:9" ht="15.6" thickTop="1" thickBot="1" x14ac:dyDescent="0.35">
      <c r="A219" s="79">
        <v>1</v>
      </c>
      <c r="B219" s="110" t="s">
        <v>13</v>
      </c>
      <c r="C219" s="111"/>
      <c r="D219" s="111"/>
      <c r="E219" s="112"/>
      <c r="F219" s="80">
        <f>SUM(F217:F218)</f>
        <v>32.256</v>
      </c>
      <c r="G219" s="35">
        <f>SUM(F219/F227)</f>
        <v>0.27493761568671843</v>
      </c>
    </row>
    <row r="220" spans="1:9" ht="15" thickTop="1" x14ac:dyDescent="0.3">
      <c r="A220" s="20"/>
      <c r="B220" s="81" t="s">
        <v>409</v>
      </c>
      <c r="C220" s="76"/>
      <c r="D220" s="76"/>
      <c r="E220" s="76"/>
      <c r="F220" s="82"/>
      <c r="G220" s="36"/>
    </row>
    <row r="221" spans="1:9" ht="15" thickBot="1" x14ac:dyDescent="0.35">
      <c r="A221" s="75" t="s">
        <v>12</v>
      </c>
      <c r="B221" s="76" t="s">
        <v>410</v>
      </c>
      <c r="C221" s="76" t="s">
        <v>40</v>
      </c>
      <c r="D221" s="83">
        <v>0.8</v>
      </c>
      <c r="E221" s="78">
        <v>75.61</v>
      </c>
      <c r="F221" s="78">
        <f>PRODUCT(D221:E221)</f>
        <v>60.488</v>
      </c>
      <c r="G221" s="34"/>
    </row>
    <row r="222" spans="1:9" ht="15.6" thickTop="1" thickBot="1" x14ac:dyDescent="0.35">
      <c r="A222" s="79">
        <v>2</v>
      </c>
      <c r="B222" s="110" t="s">
        <v>407</v>
      </c>
      <c r="C222" s="111"/>
      <c r="D222" s="111"/>
      <c r="E222" s="112"/>
      <c r="F222" s="80">
        <f>SUM(F221)</f>
        <v>60.488</v>
      </c>
      <c r="G222" s="35">
        <f>SUM(F222/F227)</f>
        <v>0.51557621830537648</v>
      </c>
    </row>
    <row r="223" spans="1:9" ht="15.6" thickTop="1" thickBot="1" x14ac:dyDescent="0.35">
      <c r="A223" s="84" t="s">
        <v>14</v>
      </c>
      <c r="B223" s="110" t="s">
        <v>41</v>
      </c>
      <c r="C223" s="111"/>
      <c r="D223" s="111"/>
      <c r="E223" s="112"/>
      <c r="F223" s="85">
        <f>SUM(F219,F222)</f>
        <v>92.744</v>
      </c>
      <c r="G223" s="15"/>
    </row>
    <row r="224" spans="1:9" ht="15.6" thickTop="1" thickBot="1" x14ac:dyDescent="0.35">
      <c r="A224" s="86">
        <v>3</v>
      </c>
      <c r="B224" s="107" t="s">
        <v>15</v>
      </c>
      <c r="C224" s="108"/>
      <c r="D224" s="108"/>
      <c r="E224" s="109"/>
      <c r="F224" s="85">
        <f>SUM(F223)*15%</f>
        <v>13.9116</v>
      </c>
      <c r="G224" s="35">
        <f>SUM(F224/F227)</f>
        <v>0.11857707509881424</v>
      </c>
    </row>
    <row r="225" spans="1:9" ht="15.6" thickTop="1" thickBot="1" x14ac:dyDescent="0.35">
      <c r="A225" s="84" t="s">
        <v>16</v>
      </c>
      <c r="B225" s="110" t="s">
        <v>42</v>
      </c>
      <c r="C225" s="111"/>
      <c r="D225" s="111"/>
      <c r="E225" s="112"/>
      <c r="F225" s="87">
        <f>SUM(F223:F224)</f>
        <v>106.65559999999999</v>
      </c>
    </row>
    <row r="226" spans="1:9" ht="15.6" thickTop="1" thickBot="1" x14ac:dyDescent="0.35">
      <c r="A226" s="86">
        <v>4</v>
      </c>
      <c r="B226" s="107" t="s">
        <v>17</v>
      </c>
      <c r="C226" s="108"/>
      <c r="D226" s="108"/>
      <c r="E226" s="109"/>
      <c r="F226" s="85">
        <f>SUM(F225)*10%</f>
        <v>10.665559999999999</v>
      </c>
      <c r="G226" s="35">
        <f>SUM(F226/F227)</f>
        <v>9.0909090909090912E-2</v>
      </c>
    </row>
    <row r="227" spans="1:9" ht="15.6" thickTop="1" thickBot="1" x14ac:dyDescent="0.35">
      <c r="A227" s="84" t="s">
        <v>18</v>
      </c>
      <c r="B227" s="110" t="s">
        <v>19</v>
      </c>
      <c r="C227" s="111"/>
      <c r="D227" s="111"/>
      <c r="E227" s="112"/>
      <c r="F227" s="87">
        <f>SUM(F225:F226)</f>
        <v>117.32115999999999</v>
      </c>
      <c r="G227" s="37">
        <f>SUM(G219,G222,G224,G226)</f>
        <v>1</v>
      </c>
      <c r="I227" s="31"/>
    </row>
    <row r="228" spans="1:9" ht="15.6" thickTop="1" thickBot="1" x14ac:dyDescent="0.35"/>
    <row r="229" spans="1:9" ht="44.4" thickTop="1" thickBot="1" x14ac:dyDescent="0.35">
      <c r="A229" s="70" t="s">
        <v>2</v>
      </c>
      <c r="B229" s="71" t="s">
        <v>1</v>
      </c>
      <c r="C229" s="72" t="s">
        <v>0</v>
      </c>
      <c r="D229" s="33" t="s">
        <v>20</v>
      </c>
      <c r="E229" s="44"/>
      <c r="F229" s="20"/>
      <c r="G229" s="20"/>
      <c r="I229" s="62"/>
    </row>
    <row r="230" spans="1:9" ht="87.6" thickTop="1" thickBot="1" x14ac:dyDescent="0.35">
      <c r="A230" s="7" t="s">
        <v>179</v>
      </c>
      <c r="B230" s="21" t="s">
        <v>415</v>
      </c>
      <c r="C230" s="8" t="s">
        <v>39</v>
      </c>
      <c r="D230" s="8">
        <v>1</v>
      </c>
      <c r="E230" s="20"/>
      <c r="F230" s="20"/>
      <c r="G230" s="20"/>
    </row>
    <row r="231" spans="1:9" ht="30" thickTop="1" thickBot="1" x14ac:dyDescent="0.35">
      <c r="A231" s="70" t="s">
        <v>3</v>
      </c>
      <c r="B231" s="71" t="s">
        <v>4</v>
      </c>
      <c r="C231" s="71" t="s">
        <v>0</v>
      </c>
      <c r="D231" s="71" t="s">
        <v>5</v>
      </c>
      <c r="E231" s="71" t="s">
        <v>6</v>
      </c>
      <c r="F231" s="71" t="s">
        <v>7</v>
      </c>
      <c r="G231" s="33" t="s">
        <v>8</v>
      </c>
    </row>
    <row r="232" spans="1:9" ht="15" thickTop="1" x14ac:dyDescent="0.3">
      <c r="A232" s="20"/>
      <c r="B232" s="73" t="s">
        <v>9</v>
      </c>
      <c r="C232" s="74"/>
      <c r="D232" s="74"/>
      <c r="E232" s="74"/>
      <c r="F232" s="74"/>
      <c r="G232" s="34"/>
    </row>
    <row r="233" spans="1:9" x14ac:dyDescent="0.3">
      <c r="A233" s="75" t="s">
        <v>10</v>
      </c>
      <c r="B233" s="76" t="s">
        <v>412</v>
      </c>
      <c r="C233" s="76" t="s">
        <v>40</v>
      </c>
      <c r="D233" s="83">
        <v>0.6</v>
      </c>
      <c r="E233" s="94">
        <v>30.28</v>
      </c>
      <c r="F233" s="78">
        <f>PRODUCT(D233:E233)</f>
        <v>18.167999999999999</v>
      </c>
      <c r="G233" s="34"/>
    </row>
    <row r="234" spans="1:9" ht="15" thickBot="1" x14ac:dyDescent="0.35">
      <c r="A234" s="75" t="s">
        <v>11</v>
      </c>
      <c r="B234" s="76" t="s">
        <v>413</v>
      </c>
      <c r="C234" s="76" t="s">
        <v>40</v>
      </c>
      <c r="D234" s="83">
        <v>1.2</v>
      </c>
      <c r="E234" s="90">
        <v>25.18</v>
      </c>
      <c r="F234" s="78">
        <f>PRODUCT(D234:E234)</f>
        <v>30.215999999999998</v>
      </c>
      <c r="G234" s="34"/>
    </row>
    <row r="235" spans="1:9" ht="15.6" thickTop="1" thickBot="1" x14ac:dyDescent="0.35">
      <c r="A235" s="79">
        <v>1</v>
      </c>
      <c r="B235" s="110" t="s">
        <v>13</v>
      </c>
      <c r="C235" s="111"/>
      <c r="D235" s="111"/>
      <c r="E235" s="112"/>
      <c r="F235" s="80">
        <f>SUM(F233:F234)</f>
        <v>48.384</v>
      </c>
      <c r="G235" s="35">
        <f>SUM(F235/F243)</f>
        <v>0.27493761568671843</v>
      </c>
    </row>
    <row r="236" spans="1:9" ht="15" thickTop="1" x14ac:dyDescent="0.3">
      <c r="A236" s="20"/>
      <c r="B236" s="81" t="s">
        <v>409</v>
      </c>
      <c r="C236" s="76"/>
      <c r="D236" s="76"/>
      <c r="E236" s="76"/>
      <c r="F236" s="82"/>
      <c r="G236" s="36"/>
    </row>
    <row r="237" spans="1:9" ht="15" thickBot="1" x14ac:dyDescent="0.35">
      <c r="A237" s="75" t="s">
        <v>12</v>
      </c>
      <c r="B237" s="76" t="s">
        <v>410</v>
      </c>
      <c r="C237" s="76" t="s">
        <v>40</v>
      </c>
      <c r="D237" s="83">
        <v>1.2</v>
      </c>
      <c r="E237" s="78">
        <v>75.61</v>
      </c>
      <c r="F237" s="78">
        <f>PRODUCT(D237:E237)</f>
        <v>90.731999999999999</v>
      </c>
      <c r="G237" s="34"/>
    </row>
    <row r="238" spans="1:9" ht="15.6" thickTop="1" thickBot="1" x14ac:dyDescent="0.35">
      <c r="A238" s="79">
        <v>2</v>
      </c>
      <c r="B238" s="110" t="s">
        <v>407</v>
      </c>
      <c r="C238" s="111"/>
      <c r="D238" s="111"/>
      <c r="E238" s="112"/>
      <c r="F238" s="80">
        <f>SUM(F237)</f>
        <v>90.731999999999999</v>
      </c>
      <c r="G238" s="35">
        <f>SUM(F238/F243)</f>
        <v>0.51557621830537648</v>
      </c>
    </row>
    <row r="239" spans="1:9" ht="15.6" thickTop="1" thickBot="1" x14ac:dyDescent="0.35">
      <c r="A239" s="84" t="s">
        <v>14</v>
      </c>
      <c r="B239" s="110" t="s">
        <v>41</v>
      </c>
      <c r="C239" s="111"/>
      <c r="D239" s="111"/>
      <c r="E239" s="112"/>
      <c r="F239" s="85">
        <f>SUM(F235,F238)</f>
        <v>139.11599999999999</v>
      </c>
      <c r="G239" s="15"/>
    </row>
    <row r="240" spans="1:9" ht="15.6" thickTop="1" thickBot="1" x14ac:dyDescent="0.35">
      <c r="A240" s="86">
        <v>3</v>
      </c>
      <c r="B240" s="107" t="s">
        <v>15</v>
      </c>
      <c r="C240" s="108"/>
      <c r="D240" s="108"/>
      <c r="E240" s="109"/>
      <c r="F240" s="85">
        <f>SUM(F239)*15%</f>
        <v>20.867399999999996</v>
      </c>
      <c r="G240" s="35">
        <f>SUM(F240/F243)</f>
        <v>0.11857707509881421</v>
      </c>
    </row>
    <row r="241" spans="1:9" ht="15.6" thickTop="1" thickBot="1" x14ac:dyDescent="0.35">
      <c r="A241" s="84" t="s">
        <v>16</v>
      </c>
      <c r="B241" s="110" t="s">
        <v>42</v>
      </c>
      <c r="C241" s="111"/>
      <c r="D241" s="111"/>
      <c r="E241" s="112"/>
      <c r="F241" s="87">
        <f>SUM(F239:F240)</f>
        <v>159.98339999999999</v>
      </c>
    </row>
    <row r="242" spans="1:9" ht="15.6" thickTop="1" thickBot="1" x14ac:dyDescent="0.35">
      <c r="A242" s="86">
        <v>4</v>
      </c>
      <c r="B242" s="107" t="s">
        <v>17</v>
      </c>
      <c r="C242" s="108"/>
      <c r="D242" s="108"/>
      <c r="E242" s="109"/>
      <c r="F242" s="85">
        <f>SUM(F241)*10%</f>
        <v>15.998339999999999</v>
      </c>
      <c r="G242" s="35">
        <f>SUM(F242/F243)</f>
        <v>9.0909090909090898E-2</v>
      </c>
    </row>
    <row r="243" spans="1:9" ht="15.6" thickTop="1" thickBot="1" x14ac:dyDescent="0.35">
      <c r="A243" s="84" t="s">
        <v>18</v>
      </c>
      <c r="B243" s="110" t="s">
        <v>19</v>
      </c>
      <c r="C243" s="111"/>
      <c r="D243" s="111"/>
      <c r="E243" s="112"/>
      <c r="F243" s="87">
        <f>SUM(F241:F242)</f>
        <v>175.98174</v>
      </c>
      <c r="G243" s="37">
        <f>SUM(G235,G238,G240,G242)</f>
        <v>1</v>
      </c>
      <c r="I243" s="31"/>
    </row>
    <row r="244" spans="1:9" ht="15.6" thickTop="1" thickBot="1" x14ac:dyDescent="0.35"/>
    <row r="245" spans="1:9" ht="44.4" thickTop="1" thickBot="1" x14ac:dyDescent="0.35">
      <c r="A245" s="70" t="s">
        <v>2</v>
      </c>
      <c r="B245" s="71" t="s">
        <v>1</v>
      </c>
      <c r="C245" s="72" t="s">
        <v>0</v>
      </c>
      <c r="D245" s="33" t="s">
        <v>20</v>
      </c>
      <c r="E245" s="44"/>
      <c r="F245" s="20"/>
      <c r="G245" s="20"/>
      <c r="I245" s="62"/>
    </row>
    <row r="246" spans="1:9" ht="114.75" customHeight="1" thickTop="1" thickBot="1" x14ac:dyDescent="0.35">
      <c r="A246" s="7" t="s">
        <v>180</v>
      </c>
      <c r="B246" s="21" t="s">
        <v>416</v>
      </c>
      <c r="C246" s="8" t="s">
        <v>39</v>
      </c>
      <c r="D246" s="8">
        <v>1</v>
      </c>
      <c r="E246" s="20"/>
      <c r="F246" s="20"/>
      <c r="G246" s="20"/>
    </row>
    <row r="247" spans="1:9" ht="30" thickTop="1" thickBot="1" x14ac:dyDescent="0.35">
      <c r="A247" s="70" t="s">
        <v>3</v>
      </c>
      <c r="B247" s="71" t="s">
        <v>4</v>
      </c>
      <c r="C247" s="71" t="s">
        <v>0</v>
      </c>
      <c r="D247" s="71" t="s">
        <v>5</v>
      </c>
      <c r="E247" s="71" t="s">
        <v>6</v>
      </c>
      <c r="F247" s="71" t="s">
        <v>7</v>
      </c>
      <c r="G247" s="33" t="s">
        <v>8</v>
      </c>
    </row>
    <row r="248" spans="1:9" ht="15" thickTop="1" x14ac:dyDescent="0.3">
      <c r="A248" s="20"/>
      <c r="B248" s="73" t="s">
        <v>9</v>
      </c>
      <c r="C248" s="74"/>
      <c r="D248" s="74"/>
      <c r="E248" s="74"/>
      <c r="F248" s="74"/>
      <c r="G248" s="34"/>
    </row>
    <row r="249" spans="1:9" x14ac:dyDescent="0.3">
      <c r="A249" s="75" t="s">
        <v>10</v>
      </c>
      <c r="B249" s="76" t="s">
        <v>412</v>
      </c>
      <c r="C249" s="76" t="s">
        <v>40</v>
      </c>
      <c r="D249" s="76">
        <v>0.36</v>
      </c>
      <c r="E249" s="94">
        <v>30.28</v>
      </c>
      <c r="F249" s="78">
        <f>PRODUCT(D249:E249)</f>
        <v>10.9008</v>
      </c>
      <c r="G249" s="34"/>
    </row>
    <row r="250" spans="1:9" ht="15" thickBot="1" x14ac:dyDescent="0.35">
      <c r="A250" s="75" t="s">
        <v>11</v>
      </c>
      <c r="B250" s="76" t="s">
        <v>413</v>
      </c>
      <c r="C250" s="76" t="s">
        <v>40</v>
      </c>
      <c r="D250" s="76">
        <v>0.72</v>
      </c>
      <c r="E250" s="90">
        <v>25.18</v>
      </c>
      <c r="F250" s="78">
        <f>PRODUCT(D250:E250)</f>
        <v>18.1296</v>
      </c>
      <c r="G250" s="34"/>
    </row>
    <row r="251" spans="1:9" ht="15.6" thickTop="1" thickBot="1" x14ac:dyDescent="0.35">
      <c r="A251" s="79">
        <v>1</v>
      </c>
      <c r="B251" s="110" t="s">
        <v>13</v>
      </c>
      <c r="C251" s="111"/>
      <c r="D251" s="111"/>
      <c r="E251" s="112"/>
      <c r="F251" s="80">
        <f>SUM(F249:F250)</f>
        <v>29.0304</v>
      </c>
      <c r="G251" s="35">
        <f>SUM(F251/F259)</f>
        <v>0.27493761568671843</v>
      </c>
    </row>
    <row r="252" spans="1:9" ht="15" thickTop="1" x14ac:dyDescent="0.3">
      <c r="A252" s="20"/>
      <c r="B252" s="81" t="s">
        <v>409</v>
      </c>
      <c r="C252" s="76"/>
      <c r="D252" s="76"/>
      <c r="E252" s="76"/>
      <c r="F252" s="82"/>
      <c r="G252" s="36"/>
    </row>
    <row r="253" spans="1:9" ht="15" thickBot="1" x14ac:dyDescent="0.35">
      <c r="A253" s="75" t="s">
        <v>12</v>
      </c>
      <c r="B253" s="76" t="s">
        <v>410</v>
      </c>
      <c r="C253" s="76" t="s">
        <v>40</v>
      </c>
      <c r="D253" s="76">
        <v>0.72</v>
      </c>
      <c r="E253" s="78">
        <v>75.61</v>
      </c>
      <c r="F253" s="78">
        <f>PRODUCT(D253:E253)</f>
        <v>54.4392</v>
      </c>
      <c r="G253" s="34"/>
    </row>
    <row r="254" spans="1:9" ht="15.6" thickTop="1" thickBot="1" x14ac:dyDescent="0.35">
      <c r="A254" s="79">
        <v>2</v>
      </c>
      <c r="B254" s="110" t="s">
        <v>407</v>
      </c>
      <c r="C254" s="111"/>
      <c r="D254" s="111"/>
      <c r="E254" s="112"/>
      <c r="F254" s="80">
        <f>SUM(F253)</f>
        <v>54.4392</v>
      </c>
      <c r="G254" s="35">
        <f>SUM(F254/F259)</f>
        <v>0.51557621830537648</v>
      </c>
    </row>
    <row r="255" spans="1:9" ht="15.6" thickTop="1" thickBot="1" x14ac:dyDescent="0.35">
      <c r="A255" s="84" t="s">
        <v>14</v>
      </c>
      <c r="B255" s="110" t="s">
        <v>41</v>
      </c>
      <c r="C255" s="111"/>
      <c r="D255" s="111"/>
      <c r="E255" s="112"/>
      <c r="F255" s="85">
        <f>SUM(F251,F254)</f>
        <v>83.4696</v>
      </c>
      <c r="G255" s="15"/>
    </row>
    <row r="256" spans="1:9" ht="15.6" thickTop="1" thickBot="1" x14ac:dyDescent="0.35">
      <c r="A256" s="86">
        <v>3</v>
      </c>
      <c r="B256" s="107" t="s">
        <v>15</v>
      </c>
      <c r="C256" s="108"/>
      <c r="D256" s="108"/>
      <c r="E256" s="109"/>
      <c r="F256" s="85">
        <f>SUM(F255)*15%</f>
        <v>12.520439999999999</v>
      </c>
      <c r="G256" s="35">
        <f>SUM(F256/F259)</f>
        <v>0.11857707509881421</v>
      </c>
    </row>
    <row r="257" spans="1:9" ht="15.6" thickTop="1" thickBot="1" x14ac:dyDescent="0.35">
      <c r="A257" s="84" t="s">
        <v>16</v>
      </c>
      <c r="B257" s="110" t="s">
        <v>42</v>
      </c>
      <c r="C257" s="111"/>
      <c r="D257" s="111"/>
      <c r="E257" s="112"/>
      <c r="F257" s="87">
        <f>SUM(F255:F256)</f>
        <v>95.990039999999993</v>
      </c>
    </row>
    <row r="258" spans="1:9" ht="15.6" thickTop="1" thickBot="1" x14ac:dyDescent="0.35">
      <c r="A258" s="86">
        <v>4</v>
      </c>
      <c r="B258" s="107" t="s">
        <v>17</v>
      </c>
      <c r="C258" s="108"/>
      <c r="D258" s="108"/>
      <c r="E258" s="109"/>
      <c r="F258" s="85">
        <f>SUM(F257)*10%</f>
        <v>9.5990040000000008</v>
      </c>
      <c r="G258" s="35">
        <f>SUM(F258/F259)</f>
        <v>9.0909090909090912E-2</v>
      </c>
    </row>
    <row r="259" spans="1:9" ht="15.6" thickTop="1" thickBot="1" x14ac:dyDescent="0.35">
      <c r="A259" s="84" t="s">
        <v>18</v>
      </c>
      <c r="B259" s="110" t="s">
        <v>19</v>
      </c>
      <c r="C259" s="111"/>
      <c r="D259" s="111"/>
      <c r="E259" s="112"/>
      <c r="F259" s="87">
        <f>SUM(F257:F258)</f>
        <v>105.589044</v>
      </c>
      <c r="G259" s="37">
        <f>SUM(G251,G254,G256,G258)</f>
        <v>1</v>
      </c>
      <c r="I259" s="31"/>
    </row>
    <row r="260" spans="1:9" ht="15.6" thickTop="1" thickBot="1" x14ac:dyDescent="0.35"/>
    <row r="261" spans="1:9" ht="44.4" thickTop="1" thickBot="1" x14ac:dyDescent="0.35">
      <c r="A261" s="70" t="s">
        <v>2</v>
      </c>
      <c r="B261" s="71" t="s">
        <v>1</v>
      </c>
      <c r="C261" s="72" t="s">
        <v>0</v>
      </c>
      <c r="D261" s="33" t="s">
        <v>20</v>
      </c>
      <c r="E261" s="44"/>
      <c r="F261" s="20"/>
      <c r="G261" s="20"/>
      <c r="I261" s="62"/>
    </row>
    <row r="262" spans="1:9" ht="120.45" customHeight="1" thickTop="1" thickBot="1" x14ac:dyDescent="0.35">
      <c r="A262" s="7" t="s">
        <v>181</v>
      </c>
      <c r="B262" s="21" t="s">
        <v>417</v>
      </c>
      <c r="C262" s="8" t="s">
        <v>39</v>
      </c>
      <c r="D262" s="8">
        <v>1</v>
      </c>
      <c r="E262" s="20"/>
      <c r="F262" s="20"/>
      <c r="G262" s="20"/>
    </row>
    <row r="263" spans="1:9" ht="30" thickTop="1" thickBot="1" x14ac:dyDescent="0.35">
      <c r="A263" s="70" t="s">
        <v>3</v>
      </c>
      <c r="B263" s="71" t="s">
        <v>4</v>
      </c>
      <c r="C263" s="71" t="s">
        <v>0</v>
      </c>
      <c r="D263" s="71" t="s">
        <v>5</v>
      </c>
      <c r="E263" s="71" t="s">
        <v>6</v>
      </c>
      <c r="F263" s="71" t="s">
        <v>7</v>
      </c>
      <c r="G263" s="33" t="s">
        <v>8</v>
      </c>
    </row>
    <row r="264" spans="1:9" ht="15" thickTop="1" x14ac:dyDescent="0.3">
      <c r="A264" s="20"/>
      <c r="B264" s="73" t="s">
        <v>9</v>
      </c>
      <c r="C264" s="74"/>
      <c r="D264" s="74"/>
      <c r="E264" s="74"/>
      <c r="F264" s="74"/>
      <c r="G264" s="34"/>
    </row>
    <row r="265" spans="1:9" x14ac:dyDescent="0.3">
      <c r="A265" s="75" t="s">
        <v>10</v>
      </c>
      <c r="B265" s="76" t="s">
        <v>412</v>
      </c>
      <c r="C265" s="76" t="s">
        <v>40</v>
      </c>
      <c r="D265" s="76">
        <v>0.56000000000000005</v>
      </c>
      <c r="E265" s="94">
        <v>30.28</v>
      </c>
      <c r="F265" s="78">
        <f>PRODUCT(D265:E265)</f>
        <v>16.956800000000001</v>
      </c>
      <c r="G265" s="34"/>
    </row>
    <row r="266" spans="1:9" ht="15" thickBot="1" x14ac:dyDescent="0.35">
      <c r="A266" s="75" t="s">
        <v>11</v>
      </c>
      <c r="B266" s="76" t="s">
        <v>413</v>
      </c>
      <c r="C266" s="76" t="s">
        <v>40</v>
      </c>
      <c r="D266" s="76">
        <v>1.1200000000000001</v>
      </c>
      <c r="E266" s="90">
        <v>25.18</v>
      </c>
      <c r="F266" s="78">
        <f>PRODUCT(D266:E266)</f>
        <v>28.201600000000003</v>
      </c>
      <c r="G266" s="34"/>
    </row>
    <row r="267" spans="1:9" ht="15.6" thickTop="1" thickBot="1" x14ac:dyDescent="0.35">
      <c r="A267" s="79">
        <v>1</v>
      </c>
      <c r="B267" s="110" t="s">
        <v>13</v>
      </c>
      <c r="C267" s="111"/>
      <c r="D267" s="111"/>
      <c r="E267" s="112"/>
      <c r="F267" s="80">
        <f>SUM(F265:F266)</f>
        <v>45.1584</v>
      </c>
      <c r="G267" s="35">
        <f>SUM(F267/F275)</f>
        <v>0.27493761568671832</v>
      </c>
    </row>
    <row r="268" spans="1:9" ht="15" thickTop="1" x14ac:dyDescent="0.3">
      <c r="A268" s="20"/>
      <c r="B268" s="81" t="s">
        <v>409</v>
      </c>
      <c r="C268" s="76"/>
      <c r="D268" s="76"/>
      <c r="E268" s="76"/>
      <c r="F268" s="82"/>
      <c r="G268" s="36"/>
    </row>
    <row r="269" spans="1:9" ht="15" thickBot="1" x14ac:dyDescent="0.35">
      <c r="A269" s="75" t="s">
        <v>12</v>
      </c>
      <c r="B269" s="76" t="s">
        <v>410</v>
      </c>
      <c r="C269" s="76" t="s">
        <v>40</v>
      </c>
      <c r="D269" s="76">
        <v>1.1200000000000001</v>
      </c>
      <c r="E269" s="78">
        <v>75.61</v>
      </c>
      <c r="F269" s="78">
        <f>PRODUCT(D269:E269)</f>
        <v>84.683200000000014</v>
      </c>
      <c r="G269" s="34"/>
    </row>
    <row r="270" spans="1:9" ht="15.6" thickTop="1" thickBot="1" x14ac:dyDescent="0.35">
      <c r="A270" s="79">
        <v>2</v>
      </c>
      <c r="B270" s="110" t="s">
        <v>407</v>
      </c>
      <c r="C270" s="111"/>
      <c r="D270" s="111"/>
      <c r="E270" s="112"/>
      <c r="F270" s="80">
        <f>SUM(F269)</f>
        <v>84.683200000000014</v>
      </c>
      <c r="G270" s="35">
        <f>SUM(F270/F275)</f>
        <v>0.51557621830537637</v>
      </c>
    </row>
    <row r="271" spans="1:9" ht="15.6" thickTop="1" thickBot="1" x14ac:dyDescent="0.35">
      <c r="A271" s="84" t="s">
        <v>14</v>
      </c>
      <c r="B271" s="110" t="s">
        <v>41</v>
      </c>
      <c r="C271" s="111"/>
      <c r="D271" s="111"/>
      <c r="E271" s="112"/>
      <c r="F271" s="85">
        <f>SUM(F267,F270)</f>
        <v>129.84160000000003</v>
      </c>
      <c r="G271" s="15"/>
    </row>
    <row r="272" spans="1:9" ht="15.6" thickTop="1" thickBot="1" x14ac:dyDescent="0.35">
      <c r="A272" s="86">
        <v>3</v>
      </c>
      <c r="B272" s="107" t="s">
        <v>15</v>
      </c>
      <c r="C272" s="108"/>
      <c r="D272" s="108"/>
      <c r="E272" s="109"/>
      <c r="F272" s="85">
        <f>SUM(F271)*15%</f>
        <v>19.476240000000004</v>
      </c>
      <c r="G272" s="35">
        <f>SUM(F272/F275)</f>
        <v>0.11857707509881422</v>
      </c>
    </row>
    <row r="273" spans="1:9" ht="15.6" thickTop="1" thickBot="1" x14ac:dyDescent="0.35">
      <c r="A273" s="84" t="s">
        <v>16</v>
      </c>
      <c r="B273" s="110" t="s">
        <v>42</v>
      </c>
      <c r="C273" s="111"/>
      <c r="D273" s="111"/>
      <c r="E273" s="112"/>
      <c r="F273" s="87">
        <f>SUM(F271:F272)</f>
        <v>149.31784000000005</v>
      </c>
    </row>
    <row r="274" spans="1:9" ht="15.6" thickTop="1" thickBot="1" x14ac:dyDescent="0.35">
      <c r="A274" s="86">
        <v>4</v>
      </c>
      <c r="B274" s="107" t="s">
        <v>17</v>
      </c>
      <c r="C274" s="108"/>
      <c r="D274" s="108"/>
      <c r="E274" s="109"/>
      <c r="F274" s="85">
        <f>SUM(F273)*10%</f>
        <v>14.931784000000006</v>
      </c>
      <c r="G274" s="35">
        <f>SUM(F274/F275)</f>
        <v>9.0909090909090925E-2</v>
      </c>
    </row>
    <row r="275" spans="1:9" ht="15.6" thickTop="1" thickBot="1" x14ac:dyDescent="0.35">
      <c r="A275" s="84" t="s">
        <v>18</v>
      </c>
      <c r="B275" s="110" t="s">
        <v>19</v>
      </c>
      <c r="C275" s="111"/>
      <c r="D275" s="111"/>
      <c r="E275" s="112"/>
      <c r="F275" s="87">
        <f>SUM(F273:F274)</f>
        <v>164.24962400000004</v>
      </c>
      <c r="G275" s="37">
        <f>SUM(G267,G270,G272,G274)</f>
        <v>0.99999999999999989</v>
      </c>
      <c r="I275" s="31"/>
    </row>
    <row r="276" spans="1:9" ht="15.6" thickTop="1" thickBot="1" x14ac:dyDescent="0.35"/>
    <row r="277" spans="1:9" ht="44.4" thickTop="1" thickBot="1" x14ac:dyDescent="0.35">
      <c r="A277" s="70" t="s">
        <v>2</v>
      </c>
      <c r="B277" s="71" t="s">
        <v>1</v>
      </c>
      <c r="C277" s="72" t="s">
        <v>0</v>
      </c>
      <c r="D277" s="33" t="s">
        <v>20</v>
      </c>
      <c r="E277" s="44"/>
      <c r="F277" s="20"/>
      <c r="G277" s="20"/>
      <c r="I277" s="62"/>
    </row>
    <row r="278" spans="1:9" ht="87.6" thickTop="1" thickBot="1" x14ac:dyDescent="0.35">
      <c r="A278" s="7" t="s">
        <v>182</v>
      </c>
      <c r="B278" s="21" t="s">
        <v>418</v>
      </c>
      <c r="C278" s="8" t="s">
        <v>39</v>
      </c>
      <c r="D278" s="8">
        <v>1</v>
      </c>
      <c r="E278" s="20"/>
      <c r="F278" s="20"/>
      <c r="G278" s="20"/>
    </row>
    <row r="279" spans="1:9" ht="30" thickTop="1" thickBot="1" x14ac:dyDescent="0.35">
      <c r="A279" s="70" t="s">
        <v>3</v>
      </c>
      <c r="B279" s="71" t="s">
        <v>4</v>
      </c>
      <c r="C279" s="71" t="s">
        <v>0</v>
      </c>
      <c r="D279" s="71" t="s">
        <v>5</v>
      </c>
      <c r="E279" s="71" t="s">
        <v>6</v>
      </c>
      <c r="F279" s="71" t="s">
        <v>7</v>
      </c>
      <c r="G279" s="33" t="s">
        <v>8</v>
      </c>
    </row>
    <row r="280" spans="1:9" ht="15" thickTop="1" x14ac:dyDescent="0.3">
      <c r="A280" s="20"/>
      <c r="B280" s="73" t="s">
        <v>9</v>
      </c>
      <c r="C280" s="74"/>
      <c r="D280" s="74"/>
      <c r="E280" s="74"/>
      <c r="F280" s="74"/>
      <c r="G280" s="34"/>
    </row>
    <row r="281" spans="1:9" x14ac:dyDescent="0.3">
      <c r="A281" s="75" t="s">
        <v>10</v>
      </c>
      <c r="B281" s="76" t="s">
        <v>412</v>
      </c>
      <c r="C281" s="76" t="s">
        <v>40</v>
      </c>
      <c r="D281" s="83">
        <v>0.8</v>
      </c>
      <c r="E281" s="94">
        <v>30.28</v>
      </c>
      <c r="F281" s="78">
        <f>PRODUCT(D281:E281)</f>
        <v>24.224000000000004</v>
      </c>
      <c r="G281" s="34"/>
    </row>
    <row r="282" spans="1:9" ht="15" thickBot="1" x14ac:dyDescent="0.35">
      <c r="A282" s="75" t="s">
        <v>11</v>
      </c>
      <c r="B282" s="76" t="s">
        <v>413</v>
      </c>
      <c r="C282" s="76" t="s">
        <v>40</v>
      </c>
      <c r="D282" s="83">
        <v>1.6</v>
      </c>
      <c r="E282" s="90">
        <v>25.18</v>
      </c>
      <c r="F282" s="78">
        <f>PRODUCT(D282:E282)</f>
        <v>40.288000000000004</v>
      </c>
      <c r="G282" s="34"/>
    </row>
    <row r="283" spans="1:9" ht="15.6" thickTop="1" thickBot="1" x14ac:dyDescent="0.35">
      <c r="A283" s="79">
        <v>1</v>
      </c>
      <c r="B283" s="110" t="s">
        <v>13</v>
      </c>
      <c r="C283" s="111"/>
      <c r="D283" s="111"/>
      <c r="E283" s="112"/>
      <c r="F283" s="80">
        <f>SUM(F281:F282)</f>
        <v>64.512</v>
      </c>
      <c r="G283" s="35">
        <f>SUM(F283/F291)</f>
        <v>0.27493761568671843</v>
      </c>
    </row>
    <row r="284" spans="1:9" ht="15" thickTop="1" x14ac:dyDescent="0.3">
      <c r="A284" s="20"/>
      <c r="B284" s="81" t="s">
        <v>409</v>
      </c>
      <c r="C284" s="76"/>
      <c r="D284" s="76"/>
      <c r="E284" s="76"/>
      <c r="F284" s="82"/>
      <c r="G284" s="36"/>
    </row>
    <row r="285" spans="1:9" ht="15" thickBot="1" x14ac:dyDescent="0.35">
      <c r="A285" s="75" t="s">
        <v>12</v>
      </c>
      <c r="B285" s="76" t="s">
        <v>410</v>
      </c>
      <c r="C285" s="76" t="s">
        <v>40</v>
      </c>
      <c r="D285" s="83">
        <v>1.6</v>
      </c>
      <c r="E285" s="78">
        <v>75.61</v>
      </c>
      <c r="F285" s="78">
        <f>PRODUCT(D285:E285)</f>
        <v>120.976</v>
      </c>
      <c r="G285" s="34"/>
    </row>
    <row r="286" spans="1:9" ht="15.6" thickTop="1" thickBot="1" x14ac:dyDescent="0.35">
      <c r="A286" s="79">
        <v>2</v>
      </c>
      <c r="B286" s="110" t="s">
        <v>407</v>
      </c>
      <c r="C286" s="111"/>
      <c r="D286" s="111"/>
      <c r="E286" s="112"/>
      <c r="F286" s="80">
        <f>SUM(F285)</f>
        <v>120.976</v>
      </c>
      <c r="G286" s="35">
        <f>SUM(F286/F291)</f>
        <v>0.51557621830537648</v>
      </c>
    </row>
    <row r="287" spans="1:9" ht="15.6" thickTop="1" thickBot="1" x14ac:dyDescent="0.35">
      <c r="A287" s="84" t="s">
        <v>14</v>
      </c>
      <c r="B287" s="110" t="s">
        <v>41</v>
      </c>
      <c r="C287" s="111"/>
      <c r="D287" s="111"/>
      <c r="E287" s="112"/>
      <c r="F287" s="85">
        <f>SUM(F283,F286)</f>
        <v>185.488</v>
      </c>
      <c r="G287" s="15"/>
    </row>
    <row r="288" spans="1:9" ht="15.6" thickTop="1" thickBot="1" x14ac:dyDescent="0.35">
      <c r="A288" s="86">
        <v>3</v>
      </c>
      <c r="B288" s="107" t="s">
        <v>15</v>
      </c>
      <c r="C288" s="108"/>
      <c r="D288" s="108"/>
      <c r="E288" s="109"/>
      <c r="F288" s="85">
        <f>SUM(F287)*15%</f>
        <v>27.8232</v>
      </c>
      <c r="G288" s="35">
        <f>SUM(F288/F291)</f>
        <v>0.11857707509881424</v>
      </c>
    </row>
    <row r="289" spans="1:13" ht="15.6" thickTop="1" thickBot="1" x14ac:dyDescent="0.35">
      <c r="A289" s="84" t="s">
        <v>16</v>
      </c>
      <c r="B289" s="110" t="s">
        <v>42</v>
      </c>
      <c r="C289" s="111"/>
      <c r="D289" s="111"/>
      <c r="E289" s="112"/>
      <c r="F289" s="87">
        <f>SUM(F287:F288)</f>
        <v>213.31119999999999</v>
      </c>
    </row>
    <row r="290" spans="1:13" ht="15.6" thickTop="1" thickBot="1" x14ac:dyDescent="0.35">
      <c r="A290" s="86">
        <v>4</v>
      </c>
      <c r="B290" s="107" t="s">
        <v>17</v>
      </c>
      <c r="C290" s="108"/>
      <c r="D290" s="108"/>
      <c r="E290" s="109"/>
      <c r="F290" s="85">
        <f>SUM(F289)*10%</f>
        <v>21.331119999999999</v>
      </c>
      <c r="G290" s="35">
        <f>SUM(F290/F291)</f>
        <v>9.0909090909090912E-2</v>
      </c>
    </row>
    <row r="291" spans="1:13" ht="15.6" thickTop="1" thickBot="1" x14ac:dyDescent="0.35">
      <c r="A291" s="84" t="s">
        <v>18</v>
      </c>
      <c r="B291" s="110" t="s">
        <v>19</v>
      </c>
      <c r="C291" s="111"/>
      <c r="D291" s="111"/>
      <c r="E291" s="112"/>
      <c r="F291" s="87">
        <f>SUM(F289:F290)</f>
        <v>234.64231999999998</v>
      </c>
      <c r="G291" s="37">
        <f>SUM(G283,G286,G288,G290)</f>
        <v>1</v>
      </c>
      <c r="I291" s="31"/>
    </row>
    <row r="292" spans="1:13" ht="14.25" customHeight="1" thickTop="1" thickBot="1" x14ac:dyDescent="0.35">
      <c r="A292" s="69"/>
      <c r="B292" s="69"/>
      <c r="C292" s="69"/>
      <c r="D292" s="69"/>
      <c r="E292" s="69"/>
      <c r="F292" s="69"/>
      <c r="G292" s="69"/>
    </row>
    <row r="293" spans="1:13" ht="44.4" thickTop="1" thickBot="1" x14ac:dyDescent="0.35">
      <c r="A293" s="70" t="s">
        <v>2</v>
      </c>
      <c r="B293" s="71" t="s">
        <v>1</v>
      </c>
      <c r="C293" s="72" t="s">
        <v>0</v>
      </c>
      <c r="D293" s="33" t="s">
        <v>20</v>
      </c>
      <c r="E293" s="44"/>
      <c r="F293" s="20"/>
      <c r="G293" s="20"/>
      <c r="K293" s="28"/>
    </row>
    <row r="294" spans="1:13" ht="116.4" thickTop="1" thickBot="1" x14ac:dyDescent="0.35">
      <c r="A294" s="1" t="s">
        <v>183</v>
      </c>
      <c r="B294" s="2" t="s">
        <v>73</v>
      </c>
      <c r="C294" s="40" t="s">
        <v>25</v>
      </c>
      <c r="D294" s="40">
        <v>1</v>
      </c>
      <c r="E294" s="44"/>
      <c r="F294" s="20"/>
      <c r="G294" s="20"/>
      <c r="K294" s="28"/>
    </row>
    <row r="295" spans="1:13" ht="30" thickTop="1" thickBot="1" x14ac:dyDescent="0.35">
      <c r="A295" s="70" t="s">
        <v>3</v>
      </c>
      <c r="B295" s="71" t="s">
        <v>4</v>
      </c>
      <c r="C295" s="71" t="s">
        <v>0</v>
      </c>
      <c r="D295" s="71" t="s">
        <v>5</v>
      </c>
      <c r="E295" s="71" t="s">
        <v>6</v>
      </c>
      <c r="F295" s="71" t="s">
        <v>7</v>
      </c>
      <c r="G295" s="33" t="s">
        <v>8</v>
      </c>
    </row>
    <row r="296" spans="1:13" ht="15" thickTop="1" x14ac:dyDescent="0.3">
      <c r="A296" s="20"/>
      <c r="B296" s="73" t="s">
        <v>9</v>
      </c>
      <c r="C296" s="74"/>
      <c r="D296" s="74"/>
      <c r="E296" s="74"/>
      <c r="F296" s="74"/>
      <c r="G296" s="34"/>
    </row>
    <row r="297" spans="1:13" ht="15" thickBot="1" x14ac:dyDescent="0.35">
      <c r="A297" s="75" t="s">
        <v>10</v>
      </c>
      <c r="B297" s="76" t="s">
        <v>426</v>
      </c>
      <c r="C297" s="76" t="s">
        <v>40</v>
      </c>
      <c r="D297" s="83">
        <v>5.2</v>
      </c>
      <c r="E297" s="77">
        <v>40.36</v>
      </c>
      <c r="F297" s="78">
        <f>PRODUCT(D297:E297)</f>
        <v>209.87200000000001</v>
      </c>
      <c r="G297" s="34"/>
    </row>
    <row r="298" spans="1:13" ht="15.6" thickTop="1" thickBot="1" x14ac:dyDescent="0.35">
      <c r="A298" s="79">
        <v>1</v>
      </c>
      <c r="B298" s="110" t="s">
        <v>13</v>
      </c>
      <c r="C298" s="111"/>
      <c r="D298" s="111"/>
      <c r="E298" s="112"/>
      <c r="F298" s="80">
        <f>SUM(F297:F297)</f>
        <v>209.87200000000001</v>
      </c>
      <c r="G298" s="35">
        <f>SUM(F298/F306)</f>
        <v>0.548847497924418</v>
      </c>
      <c r="I298" s="45"/>
    </row>
    <row r="299" spans="1:13" ht="15" thickTop="1" x14ac:dyDescent="0.3">
      <c r="A299" s="20"/>
      <c r="B299" s="81" t="s">
        <v>330</v>
      </c>
      <c r="C299" s="76"/>
      <c r="D299" s="76"/>
      <c r="E299" s="76"/>
      <c r="F299" s="82"/>
      <c r="G299" s="36"/>
    </row>
    <row r="300" spans="1:13" ht="15" thickBot="1" x14ac:dyDescent="0.35">
      <c r="A300" s="75" t="s">
        <v>12</v>
      </c>
      <c r="B300" s="76" t="s">
        <v>335</v>
      </c>
      <c r="C300" s="76" t="s">
        <v>25</v>
      </c>
      <c r="D300" s="83">
        <v>1</v>
      </c>
      <c r="E300" s="78">
        <v>92.41</v>
      </c>
      <c r="F300" s="78">
        <f>D300*E300</f>
        <v>92.41</v>
      </c>
      <c r="G300" s="34"/>
      <c r="J300" s="55"/>
      <c r="K300" s="56"/>
      <c r="L300" s="56"/>
      <c r="M300" s="31"/>
    </row>
    <row r="301" spans="1:13" ht="15.6" thickTop="1" thickBot="1" x14ac:dyDescent="0.35">
      <c r="A301" s="79">
        <v>2</v>
      </c>
      <c r="B301" s="110" t="s">
        <v>342</v>
      </c>
      <c r="C301" s="111"/>
      <c r="D301" s="111"/>
      <c r="E301" s="112"/>
      <c r="F301" s="80">
        <f>SUM(F300)</f>
        <v>92.41</v>
      </c>
      <c r="G301" s="35">
        <f>SUM(F301/F306)</f>
        <v>0.24166633606767679</v>
      </c>
      <c r="M301" s="31"/>
    </row>
    <row r="302" spans="1:13" ht="15.6" thickTop="1" thickBot="1" x14ac:dyDescent="0.35">
      <c r="A302" s="84" t="s">
        <v>14</v>
      </c>
      <c r="B302" s="110" t="s">
        <v>41</v>
      </c>
      <c r="C302" s="111"/>
      <c r="D302" s="111"/>
      <c r="E302" s="112"/>
      <c r="F302" s="85">
        <f>SUM(F298,F301)</f>
        <v>302.28200000000004</v>
      </c>
      <c r="G302" s="15"/>
      <c r="M302" s="66"/>
    </row>
    <row r="303" spans="1:13" ht="15.6" thickTop="1" thickBot="1" x14ac:dyDescent="0.35">
      <c r="A303" s="86">
        <v>3</v>
      </c>
      <c r="B303" s="107" t="s">
        <v>15</v>
      </c>
      <c r="C303" s="108"/>
      <c r="D303" s="108"/>
      <c r="E303" s="109"/>
      <c r="F303" s="85">
        <f>SUM(F302)*15%</f>
        <v>45.342300000000002</v>
      </c>
      <c r="G303" s="35">
        <f>SUM(F303/F306)</f>
        <v>0.11857707509881421</v>
      </c>
    </row>
    <row r="304" spans="1:13" ht="15.6" thickTop="1" thickBot="1" x14ac:dyDescent="0.35">
      <c r="A304" s="84" t="s">
        <v>16</v>
      </c>
      <c r="B304" s="110" t="s">
        <v>42</v>
      </c>
      <c r="C304" s="111"/>
      <c r="D304" s="111"/>
      <c r="E304" s="112"/>
      <c r="F304" s="87">
        <f>SUM(F302:F303)</f>
        <v>347.62430000000006</v>
      </c>
      <c r="M304" s="61"/>
    </row>
    <row r="305" spans="1:13" ht="15.6" thickTop="1" thickBot="1" x14ac:dyDescent="0.35">
      <c r="A305" s="86">
        <v>4</v>
      </c>
      <c r="B305" s="107" t="s">
        <v>17</v>
      </c>
      <c r="C305" s="108"/>
      <c r="D305" s="108"/>
      <c r="E305" s="109"/>
      <c r="F305" s="85">
        <f>SUM(F304)*10%</f>
        <v>34.762430000000009</v>
      </c>
      <c r="G305" s="35">
        <f>SUM(F305/F306)</f>
        <v>9.0909090909090925E-2</v>
      </c>
      <c r="I305" s="31"/>
    </row>
    <row r="306" spans="1:13" ht="15.6" thickTop="1" thickBot="1" x14ac:dyDescent="0.35">
      <c r="A306" s="84" t="s">
        <v>18</v>
      </c>
      <c r="B306" s="110" t="s">
        <v>19</v>
      </c>
      <c r="C306" s="111"/>
      <c r="D306" s="111"/>
      <c r="E306" s="112"/>
      <c r="F306" s="87">
        <f>SUM(F304:F305)</f>
        <v>382.38673000000006</v>
      </c>
      <c r="G306" s="37">
        <f>SUM(G298,G301,G303,G305)</f>
        <v>0.99999999999999989</v>
      </c>
      <c r="I306" s="31"/>
      <c r="J306" s="66"/>
      <c r="K306" s="43"/>
      <c r="L306" s="43"/>
    </row>
    <row r="307" spans="1:13" ht="15.6" thickTop="1" thickBot="1" x14ac:dyDescent="0.35">
      <c r="A307" s="38"/>
      <c r="B307" s="14"/>
      <c r="C307" s="14"/>
      <c r="D307" s="14"/>
      <c r="E307" s="14"/>
      <c r="F307" s="42"/>
      <c r="G307" s="41"/>
      <c r="I307" s="31"/>
      <c r="J307" s="66"/>
      <c r="K307" s="43"/>
      <c r="L307" s="43"/>
    </row>
    <row r="308" spans="1:13" ht="44.4" thickTop="1" thickBot="1" x14ac:dyDescent="0.35">
      <c r="A308" s="70" t="s">
        <v>2</v>
      </c>
      <c r="B308" s="71" t="s">
        <v>1</v>
      </c>
      <c r="C308" s="72" t="s">
        <v>0</v>
      </c>
      <c r="D308" s="33" t="s">
        <v>20</v>
      </c>
      <c r="E308" s="44"/>
      <c r="F308" s="20"/>
      <c r="G308" s="20"/>
      <c r="K308" s="28"/>
    </row>
    <row r="309" spans="1:13" ht="144.6" thickTop="1" x14ac:dyDescent="0.3">
      <c r="A309" s="95" t="s">
        <v>184</v>
      </c>
      <c r="B309" s="46" t="s">
        <v>337</v>
      </c>
      <c r="C309" s="24"/>
      <c r="D309" s="24"/>
      <c r="E309" s="44"/>
      <c r="F309" s="20"/>
      <c r="G309" s="20"/>
      <c r="K309" s="28"/>
    </row>
    <row r="310" spans="1:13" ht="15" thickBot="1" x14ac:dyDescent="0.35">
      <c r="A310" s="50" t="s">
        <v>359</v>
      </c>
      <c r="B310" s="48" t="s">
        <v>360</v>
      </c>
      <c r="C310" s="47" t="s">
        <v>26</v>
      </c>
      <c r="D310" s="47">
        <v>1</v>
      </c>
      <c r="E310" s="44"/>
      <c r="F310" s="20"/>
      <c r="G310" s="20"/>
      <c r="K310" s="28"/>
    </row>
    <row r="311" spans="1:13" ht="30" thickTop="1" thickBot="1" x14ac:dyDescent="0.35">
      <c r="A311" s="70" t="s">
        <v>3</v>
      </c>
      <c r="B311" s="71" t="s">
        <v>4</v>
      </c>
      <c r="C311" s="71" t="s">
        <v>0</v>
      </c>
      <c r="D311" s="71" t="s">
        <v>5</v>
      </c>
      <c r="E311" s="71" t="s">
        <v>6</v>
      </c>
      <c r="F311" s="71" t="s">
        <v>7</v>
      </c>
      <c r="G311" s="33" t="s">
        <v>8</v>
      </c>
    </row>
    <row r="312" spans="1:13" ht="15" thickTop="1" x14ac:dyDescent="0.3">
      <c r="A312" s="20"/>
      <c r="B312" s="73" t="s">
        <v>9</v>
      </c>
      <c r="C312" s="74"/>
      <c r="D312" s="74"/>
      <c r="E312" s="74"/>
      <c r="F312" s="74"/>
      <c r="G312" s="34"/>
    </row>
    <row r="313" spans="1:13" ht="15" thickBot="1" x14ac:dyDescent="0.35">
      <c r="A313" s="75" t="s">
        <v>10</v>
      </c>
      <c r="B313" s="76" t="s">
        <v>426</v>
      </c>
      <c r="C313" s="76" t="s">
        <v>40</v>
      </c>
      <c r="D313" s="83">
        <v>4.3</v>
      </c>
      <c r="E313" s="77">
        <v>40.36</v>
      </c>
      <c r="F313" s="78">
        <f>PRODUCT(D313:E313)</f>
        <v>173.548</v>
      </c>
      <c r="G313" s="34"/>
    </row>
    <row r="314" spans="1:13" ht="15.6" thickTop="1" thickBot="1" x14ac:dyDescent="0.35">
      <c r="A314" s="79">
        <v>1</v>
      </c>
      <c r="B314" s="110" t="s">
        <v>13</v>
      </c>
      <c r="C314" s="111"/>
      <c r="D314" s="111"/>
      <c r="E314" s="112"/>
      <c r="F314" s="80">
        <f>SUM(F313:F313)</f>
        <v>173.548</v>
      </c>
      <c r="G314" s="35">
        <f>SUM(F314/F322)</f>
        <v>0.41439249598771277</v>
      </c>
      <c r="I314" s="45"/>
      <c r="M314" s="31"/>
    </row>
    <row r="315" spans="1:13" ht="15" thickTop="1" x14ac:dyDescent="0.3">
      <c r="A315" s="20"/>
      <c r="B315" s="81" t="s">
        <v>330</v>
      </c>
      <c r="C315" s="76"/>
      <c r="D315" s="76"/>
      <c r="E315" s="76"/>
      <c r="F315" s="82"/>
      <c r="G315" s="36"/>
      <c r="M315" s="31"/>
    </row>
    <row r="316" spans="1:13" ht="15" thickBot="1" x14ac:dyDescent="0.35">
      <c r="A316" s="75" t="s">
        <v>12</v>
      </c>
      <c r="B316" s="76" t="s">
        <v>336</v>
      </c>
      <c r="C316" s="76" t="s">
        <v>25</v>
      </c>
      <c r="D316" s="83">
        <v>1</v>
      </c>
      <c r="E316" s="78">
        <v>157.52000000000001</v>
      </c>
      <c r="F316" s="78">
        <f>D316*E316</f>
        <v>157.52000000000001</v>
      </c>
      <c r="G316" s="34"/>
      <c r="J316" s="55"/>
      <c r="K316" s="56"/>
      <c r="L316" s="56"/>
      <c r="M316" s="31"/>
    </row>
    <row r="317" spans="1:13" ht="15.6" thickTop="1" thickBot="1" x14ac:dyDescent="0.35">
      <c r="A317" s="79">
        <v>2</v>
      </c>
      <c r="B317" s="110" t="s">
        <v>342</v>
      </c>
      <c r="C317" s="111"/>
      <c r="D317" s="111"/>
      <c r="E317" s="112"/>
      <c r="F317" s="80">
        <f>SUM(F316)</f>
        <v>157.52000000000001</v>
      </c>
      <c r="G317" s="35">
        <f>SUM(F317/F322)</f>
        <v>0.37612133800438219</v>
      </c>
      <c r="M317" s="31"/>
    </row>
    <row r="318" spans="1:13" ht="15.6" thickTop="1" thickBot="1" x14ac:dyDescent="0.35">
      <c r="A318" s="84" t="s">
        <v>14</v>
      </c>
      <c r="B318" s="110" t="s">
        <v>41</v>
      </c>
      <c r="C318" s="111"/>
      <c r="D318" s="111"/>
      <c r="E318" s="112"/>
      <c r="F318" s="85">
        <f>SUM(F314,F317)</f>
        <v>331.06799999999998</v>
      </c>
      <c r="G318" s="15"/>
      <c r="M318" s="66"/>
    </row>
    <row r="319" spans="1:13" ht="15.6" thickTop="1" thickBot="1" x14ac:dyDescent="0.35">
      <c r="A319" s="86">
        <v>3</v>
      </c>
      <c r="B319" s="107" t="s">
        <v>15</v>
      </c>
      <c r="C319" s="108"/>
      <c r="D319" s="108"/>
      <c r="E319" s="109"/>
      <c r="F319" s="85">
        <f>SUM(F318)*15%</f>
        <v>49.660199999999996</v>
      </c>
      <c r="G319" s="35">
        <f>SUM(F319/F322)</f>
        <v>0.11857707509881424</v>
      </c>
      <c r="M319" s="43"/>
    </row>
    <row r="320" spans="1:13" ht="15.6" thickTop="1" thickBot="1" x14ac:dyDescent="0.35">
      <c r="A320" s="84" t="s">
        <v>16</v>
      </c>
      <c r="B320" s="110" t="s">
        <v>42</v>
      </c>
      <c r="C320" s="111"/>
      <c r="D320" s="111"/>
      <c r="E320" s="112"/>
      <c r="F320" s="87">
        <f>SUM(F318:F319)</f>
        <v>380.72819999999996</v>
      </c>
      <c r="M320" s="43"/>
    </row>
    <row r="321" spans="1:12" ht="15.6" thickTop="1" thickBot="1" x14ac:dyDescent="0.35">
      <c r="A321" s="86">
        <v>4</v>
      </c>
      <c r="B321" s="107" t="s">
        <v>17</v>
      </c>
      <c r="C321" s="108"/>
      <c r="D321" s="108"/>
      <c r="E321" s="109"/>
      <c r="F321" s="85">
        <f>SUM(F320)*10%</f>
        <v>38.07282</v>
      </c>
      <c r="G321" s="35">
        <f>SUM(F321/F322)</f>
        <v>9.0909090909090925E-2</v>
      </c>
      <c r="I321" s="31"/>
      <c r="L321" s="63"/>
    </row>
    <row r="322" spans="1:12" ht="15.6" thickTop="1" thickBot="1" x14ac:dyDescent="0.35">
      <c r="A322" s="84" t="s">
        <v>18</v>
      </c>
      <c r="B322" s="110" t="s">
        <v>19</v>
      </c>
      <c r="C322" s="111"/>
      <c r="D322" s="111"/>
      <c r="E322" s="112"/>
      <c r="F322" s="87">
        <f>SUM(F320:F321)</f>
        <v>418.80101999999994</v>
      </c>
      <c r="G322" s="37">
        <f>SUM(G314,G317,G319,G321)</f>
        <v>1</v>
      </c>
      <c r="I322" s="31"/>
      <c r="J322" s="66"/>
      <c r="K322" s="43"/>
      <c r="L322" s="43"/>
    </row>
    <row r="323" spans="1:12" ht="15.6" thickTop="1" thickBot="1" x14ac:dyDescent="0.35">
      <c r="A323" s="38"/>
      <c r="B323" s="14"/>
      <c r="C323" s="14"/>
      <c r="D323" s="14"/>
      <c r="E323" s="14"/>
      <c r="F323" s="42"/>
      <c r="G323" s="41"/>
      <c r="I323" s="31"/>
      <c r="J323" s="66"/>
      <c r="K323" s="43"/>
      <c r="L323" s="43"/>
    </row>
    <row r="324" spans="1:12" ht="44.4" thickTop="1" thickBot="1" x14ac:dyDescent="0.35">
      <c r="A324" s="70" t="s">
        <v>2</v>
      </c>
      <c r="B324" s="71" t="s">
        <v>1</v>
      </c>
      <c r="C324" s="72" t="s">
        <v>0</v>
      </c>
      <c r="D324" s="33" t="s">
        <v>20</v>
      </c>
      <c r="E324" s="44"/>
      <c r="F324" s="20"/>
      <c r="G324" s="20"/>
      <c r="I324" s="30"/>
      <c r="K324" s="28"/>
    </row>
    <row r="325" spans="1:12" ht="144.6" thickTop="1" x14ac:dyDescent="0.3">
      <c r="A325" s="95" t="s">
        <v>184</v>
      </c>
      <c r="B325" s="46" t="s">
        <v>337</v>
      </c>
      <c r="C325" s="24"/>
      <c r="D325" s="24"/>
      <c r="E325" s="44"/>
      <c r="F325" s="20"/>
      <c r="G325" s="20"/>
      <c r="K325" s="28"/>
    </row>
    <row r="326" spans="1:12" ht="15" thickBot="1" x14ac:dyDescent="0.35">
      <c r="A326" s="50" t="s">
        <v>361</v>
      </c>
      <c r="B326" s="48" t="s">
        <v>362</v>
      </c>
      <c r="C326" s="47" t="s">
        <v>26</v>
      </c>
      <c r="D326" s="47">
        <v>1</v>
      </c>
      <c r="E326" s="44"/>
      <c r="F326" s="20"/>
      <c r="G326" s="20"/>
      <c r="K326" s="28"/>
    </row>
    <row r="327" spans="1:12" ht="30" thickTop="1" thickBot="1" x14ac:dyDescent="0.35">
      <c r="A327" s="70" t="s">
        <v>3</v>
      </c>
      <c r="B327" s="71" t="s">
        <v>4</v>
      </c>
      <c r="C327" s="71" t="s">
        <v>0</v>
      </c>
      <c r="D327" s="71" t="s">
        <v>5</v>
      </c>
      <c r="E327" s="71" t="s">
        <v>6</v>
      </c>
      <c r="F327" s="71" t="s">
        <v>7</v>
      </c>
      <c r="G327" s="33" t="s">
        <v>8</v>
      </c>
    </row>
    <row r="328" spans="1:12" ht="15" thickTop="1" x14ac:dyDescent="0.3">
      <c r="A328" s="20"/>
      <c r="B328" s="73" t="s">
        <v>9</v>
      </c>
      <c r="C328" s="74"/>
      <c r="D328" s="74"/>
      <c r="E328" s="74"/>
      <c r="F328" s="74"/>
      <c r="G328" s="34"/>
    </row>
    <row r="329" spans="1:12" ht="15" thickBot="1" x14ac:dyDescent="0.35">
      <c r="A329" s="75" t="s">
        <v>10</v>
      </c>
      <c r="B329" s="76" t="s">
        <v>426</v>
      </c>
      <c r="C329" s="76" t="s">
        <v>40</v>
      </c>
      <c r="D329" s="76">
        <v>2.85</v>
      </c>
      <c r="E329" s="77">
        <v>40.36</v>
      </c>
      <c r="F329" s="78">
        <f>PRODUCT(D329:E329)</f>
        <v>115.026</v>
      </c>
      <c r="G329" s="34"/>
    </row>
    <row r="330" spans="1:12" ht="15.6" thickTop="1" thickBot="1" x14ac:dyDescent="0.35">
      <c r="A330" s="79">
        <v>1</v>
      </c>
      <c r="B330" s="110" t="s">
        <v>13</v>
      </c>
      <c r="C330" s="111"/>
      <c r="D330" s="111"/>
      <c r="E330" s="112"/>
      <c r="F330" s="80">
        <f>SUM(F329:F329)</f>
        <v>115.026</v>
      </c>
      <c r="G330" s="35">
        <f>SUM(F330/F338)</f>
        <v>0.62556512471982373</v>
      </c>
      <c r="I330" s="45"/>
    </row>
    <row r="331" spans="1:12" ht="15" thickTop="1" x14ac:dyDescent="0.3">
      <c r="A331" s="20"/>
      <c r="B331" s="81" t="s">
        <v>330</v>
      </c>
      <c r="C331" s="76"/>
      <c r="D331" s="76"/>
      <c r="E331" s="76"/>
      <c r="F331" s="82"/>
      <c r="G331" s="36"/>
    </row>
    <row r="332" spans="1:12" ht="15" thickBot="1" x14ac:dyDescent="0.35">
      <c r="A332" s="75" t="s">
        <v>12</v>
      </c>
      <c r="B332" s="76" t="s">
        <v>336</v>
      </c>
      <c r="C332" s="76" t="s">
        <v>25</v>
      </c>
      <c r="D332" s="83">
        <v>1</v>
      </c>
      <c r="E332" s="78">
        <v>30.33</v>
      </c>
      <c r="F332" s="78">
        <f>D332*E332</f>
        <v>30.33</v>
      </c>
      <c r="G332" s="34"/>
      <c r="J332" s="55"/>
      <c r="K332" s="56"/>
      <c r="L332" s="56"/>
    </row>
    <row r="333" spans="1:12" ht="15.6" thickTop="1" thickBot="1" x14ac:dyDescent="0.35">
      <c r="A333" s="79">
        <v>2</v>
      </c>
      <c r="B333" s="110" t="s">
        <v>342</v>
      </c>
      <c r="C333" s="111"/>
      <c r="D333" s="111"/>
      <c r="E333" s="112"/>
      <c r="F333" s="80">
        <f>SUM(F332)</f>
        <v>30.33</v>
      </c>
      <c r="G333" s="35">
        <f>SUM(F333/F338)</f>
        <v>0.16494870927227109</v>
      </c>
    </row>
    <row r="334" spans="1:12" ht="15.6" thickTop="1" thickBot="1" x14ac:dyDescent="0.35">
      <c r="A334" s="84" t="s">
        <v>14</v>
      </c>
      <c r="B334" s="110" t="s">
        <v>41</v>
      </c>
      <c r="C334" s="111"/>
      <c r="D334" s="111"/>
      <c r="E334" s="112"/>
      <c r="F334" s="85">
        <f>SUM(F330,F333)</f>
        <v>145.35599999999999</v>
      </c>
      <c r="G334" s="15"/>
    </row>
    <row r="335" spans="1:12" ht="15.6" thickTop="1" thickBot="1" x14ac:dyDescent="0.35">
      <c r="A335" s="86">
        <v>3</v>
      </c>
      <c r="B335" s="107" t="s">
        <v>15</v>
      </c>
      <c r="C335" s="108"/>
      <c r="D335" s="108"/>
      <c r="E335" s="109"/>
      <c r="F335" s="85">
        <f>SUM(F334)*15%</f>
        <v>21.8034</v>
      </c>
      <c r="G335" s="35">
        <f>SUM(F335/F338)</f>
        <v>0.11857707509881424</v>
      </c>
    </row>
    <row r="336" spans="1:12" ht="15.6" thickTop="1" thickBot="1" x14ac:dyDescent="0.35">
      <c r="A336" s="84" t="s">
        <v>16</v>
      </c>
      <c r="B336" s="110" t="s">
        <v>42</v>
      </c>
      <c r="C336" s="111"/>
      <c r="D336" s="111"/>
      <c r="E336" s="112"/>
      <c r="F336" s="87">
        <f>SUM(F334:F335)</f>
        <v>167.15940000000001</v>
      </c>
    </row>
    <row r="337" spans="1:13" ht="15.6" thickTop="1" thickBot="1" x14ac:dyDescent="0.35">
      <c r="A337" s="86">
        <v>4</v>
      </c>
      <c r="B337" s="107" t="s">
        <v>17</v>
      </c>
      <c r="C337" s="108"/>
      <c r="D337" s="108"/>
      <c r="E337" s="109"/>
      <c r="F337" s="85">
        <f>SUM(F336)*10%</f>
        <v>16.71594</v>
      </c>
      <c r="G337" s="35">
        <f>SUM(F337/F338)</f>
        <v>9.0909090909090912E-2</v>
      </c>
      <c r="I337" s="16"/>
    </row>
    <row r="338" spans="1:13" ht="15.6" thickTop="1" thickBot="1" x14ac:dyDescent="0.35">
      <c r="A338" s="84" t="s">
        <v>18</v>
      </c>
      <c r="B338" s="110" t="s">
        <v>19</v>
      </c>
      <c r="C338" s="111"/>
      <c r="D338" s="111"/>
      <c r="E338" s="112"/>
      <c r="F338" s="87">
        <f>SUM(F336:F337)</f>
        <v>183.87533999999999</v>
      </c>
      <c r="G338" s="37">
        <f>SUM(G330,G333,G335,G337)</f>
        <v>1</v>
      </c>
      <c r="I338" s="31"/>
      <c r="L338" s="61"/>
    </row>
    <row r="339" spans="1:13" ht="15.6" thickTop="1" thickBot="1" x14ac:dyDescent="0.35">
      <c r="A339" s="38"/>
      <c r="B339" s="14"/>
      <c r="C339" s="14"/>
      <c r="D339" s="14"/>
      <c r="E339" s="14"/>
      <c r="F339" s="42"/>
      <c r="G339" s="41"/>
      <c r="I339" s="31"/>
      <c r="J339" s="66"/>
      <c r="K339" s="43"/>
      <c r="L339" s="43"/>
    </row>
    <row r="340" spans="1:13" ht="44.4" thickTop="1" thickBot="1" x14ac:dyDescent="0.35">
      <c r="A340" s="70" t="s">
        <v>2</v>
      </c>
      <c r="B340" s="71" t="s">
        <v>1</v>
      </c>
      <c r="C340" s="72" t="s">
        <v>0</v>
      </c>
      <c r="D340" s="33" t="s">
        <v>20</v>
      </c>
      <c r="E340" s="44"/>
      <c r="F340" s="20"/>
      <c r="G340" s="20"/>
      <c r="K340" s="28"/>
    </row>
    <row r="341" spans="1:13" ht="145.19999999999999" thickTop="1" thickBot="1" x14ac:dyDescent="0.35">
      <c r="A341" s="1" t="s">
        <v>185</v>
      </c>
      <c r="B341" s="2" t="s">
        <v>74</v>
      </c>
      <c r="C341" s="4" t="s">
        <v>25</v>
      </c>
      <c r="D341" s="3">
        <v>1</v>
      </c>
      <c r="E341" s="44"/>
      <c r="F341" s="20"/>
      <c r="G341" s="20"/>
      <c r="K341" s="28"/>
    </row>
    <row r="342" spans="1:13" ht="30" thickTop="1" thickBot="1" x14ac:dyDescent="0.35">
      <c r="A342" s="70" t="s">
        <v>3</v>
      </c>
      <c r="B342" s="71" t="s">
        <v>4</v>
      </c>
      <c r="C342" s="71" t="s">
        <v>0</v>
      </c>
      <c r="D342" s="71" t="s">
        <v>5</v>
      </c>
      <c r="E342" s="71" t="s">
        <v>6</v>
      </c>
      <c r="F342" s="71" t="s">
        <v>7</v>
      </c>
      <c r="G342" s="33" t="s">
        <v>8</v>
      </c>
    </row>
    <row r="343" spans="1:13" ht="15" thickTop="1" x14ac:dyDescent="0.3">
      <c r="A343" s="20"/>
      <c r="B343" s="73" t="s">
        <v>9</v>
      </c>
      <c r="C343" s="74"/>
      <c r="D343" s="74"/>
      <c r="E343" s="74"/>
      <c r="F343" s="74"/>
      <c r="G343" s="34"/>
    </row>
    <row r="344" spans="1:13" ht="15" thickBot="1" x14ac:dyDescent="0.35">
      <c r="A344" s="75" t="s">
        <v>10</v>
      </c>
      <c r="B344" s="76" t="s">
        <v>426</v>
      </c>
      <c r="C344" s="76" t="s">
        <v>40</v>
      </c>
      <c r="D344" s="83">
        <v>9</v>
      </c>
      <c r="E344" s="77">
        <v>40.36</v>
      </c>
      <c r="F344" s="78">
        <f>PRODUCT(D344:E344)</f>
        <v>363.24</v>
      </c>
      <c r="G344" s="34"/>
    </row>
    <row r="345" spans="1:13" ht="15.6" thickTop="1" thickBot="1" x14ac:dyDescent="0.35">
      <c r="A345" s="79">
        <v>1</v>
      </c>
      <c r="B345" s="110" t="s">
        <v>13</v>
      </c>
      <c r="C345" s="111"/>
      <c r="D345" s="111"/>
      <c r="E345" s="112"/>
      <c r="F345" s="80">
        <f>SUM(F344:F344)</f>
        <v>363.24</v>
      </c>
      <c r="G345" s="35">
        <f>SUM(F345/F353)</f>
        <v>0.27334765541399031</v>
      </c>
      <c r="J345" s="28"/>
    </row>
    <row r="346" spans="1:13" ht="15" thickTop="1" x14ac:dyDescent="0.3">
      <c r="A346" s="20"/>
      <c r="B346" s="81" t="s">
        <v>330</v>
      </c>
      <c r="C346" s="76"/>
      <c r="D346" s="76"/>
      <c r="E346" s="76"/>
      <c r="F346" s="82"/>
      <c r="G346" s="36"/>
    </row>
    <row r="347" spans="1:13" ht="29.4" thickBot="1" x14ac:dyDescent="0.35">
      <c r="A347" s="75" t="s">
        <v>12</v>
      </c>
      <c r="B347" s="76" t="s">
        <v>338</v>
      </c>
      <c r="C347" s="76" t="s">
        <v>25</v>
      </c>
      <c r="D347" s="83">
        <v>1</v>
      </c>
      <c r="E347" s="78">
        <v>687.24</v>
      </c>
      <c r="F347" s="78">
        <f>D347*E347</f>
        <v>687.24</v>
      </c>
      <c r="G347" s="34"/>
      <c r="J347" s="55"/>
      <c r="K347" s="56"/>
      <c r="L347" s="56"/>
      <c r="M347" s="31"/>
    </row>
    <row r="348" spans="1:13" ht="15.6" thickTop="1" thickBot="1" x14ac:dyDescent="0.35">
      <c r="A348" s="79">
        <v>2</v>
      </c>
      <c r="B348" s="110" t="s">
        <v>342</v>
      </c>
      <c r="C348" s="111"/>
      <c r="D348" s="111"/>
      <c r="E348" s="112"/>
      <c r="F348" s="80">
        <f>SUM(F347)</f>
        <v>687.24</v>
      </c>
      <c r="G348" s="35">
        <f>SUM(F348/F353)</f>
        <v>0.51716617857810454</v>
      </c>
      <c r="M348" s="31"/>
    </row>
    <row r="349" spans="1:13" ht="15.6" thickTop="1" thickBot="1" x14ac:dyDescent="0.35">
      <c r="A349" s="84" t="s">
        <v>14</v>
      </c>
      <c r="B349" s="110" t="s">
        <v>41</v>
      </c>
      <c r="C349" s="111"/>
      <c r="D349" s="111"/>
      <c r="E349" s="112"/>
      <c r="F349" s="85">
        <f>SUM(F345,F348)</f>
        <v>1050.48</v>
      </c>
      <c r="G349" s="15"/>
      <c r="M349" s="66"/>
    </row>
    <row r="350" spans="1:13" ht="15.6" thickTop="1" thickBot="1" x14ac:dyDescent="0.35">
      <c r="A350" s="86">
        <v>3</v>
      </c>
      <c r="B350" s="107" t="s">
        <v>15</v>
      </c>
      <c r="C350" s="108"/>
      <c r="D350" s="108"/>
      <c r="E350" s="109"/>
      <c r="F350" s="85">
        <f>SUM(F349)*15%</f>
        <v>157.572</v>
      </c>
      <c r="G350" s="35">
        <f>SUM(F350/F353)</f>
        <v>0.11857707509881422</v>
      </c>
    </row>
    <row r="351" spans="1:13" ht="15.6" thickTop="1" thickBot="1" x14ac:dyDescent="0.35">
      <c r="A351" s="84" t="s">
        <v>16</v>
      </c>
      <c r="B351" s="110" t="s">
        <v>42</v>
      </c>
      <c r="C351" s="111"/>
      <c r="D351" s="111"/>
      <c r="E351" s="112"/>
      <c r="F351" s="87">
        <f>SUM(F349:F350)</f>
        <v>1208.0520000000001</v>
      </c>
      <c r="I351" s="45"/>
      <c r="M351" s="61"/>
    </row>
    <row r="352" spans="1:13" ht="15.6" thickTop="1" thickBot="1" x14ac:dyDescent="0.35">
      <c r="A352" s="86">
        <v>4</v>
      </c>
      <c r="B352" s="107" t="s">
        <v>17</v>
      </c>
      <c r="C352" s="108"/>
      <c r="D352" s="108"/>
      <c r="E352" s="109"/>
      <c r="F352" s="85">
        <f>SUM(F351)*10%</f>
        <v>120.80520000000001</v>
      </c>
      <c r="G352" s="35">
        <f>SUM(F352/F353)</f>
        <v>9.0909090909090912E-2</v>
      </c>
      <c r="I352" s="31"/>
    </row>
    <row r="353" spans="1:13" ht="15.6" thickTop="1" thickBot="1" x14ac:dyDescent="0.35">
      <c r="A353" s="84" t="s">
        <v>18</v>
      </c>
      <c r="B353" s="110" t="s">
        <v>19</v>
      </c>
      <c r="C353" s="111"/>
      <c r="D353" s="111"/>
      <c r="E353" s="112"/>
      <c r="F353" s="87">
        <f>SUM(F351:F352)</f>
        <v>1328.8572000000001</v>
      </c>
      <c r="G353" s="37">
        <f>SUM(G345,G348,G350,G352)</f>
        <v>1</v>
      </c>
      <c r="H353" s="64"/>
      <c r="I353" s="31"/>
      <c r="J353" s="66"/>
      <c r="K353" s="43"/>
      <c r="L353" s="43"/>
    </row>
    <row r="354" spans="1:13" s="13" customFormat="1" ht="15.6" thickTop="1" thickBot="1" x14ac:dyDescent="0.35">
      <c r="A354" s="38"/>
      <c r="B354" s="14"/>
      <c r="C354" s="14"/>
      <c r="D354" s="14"/>
      <c r="E354" s="14"/>
      <c r="F354" s="52"/>
      <c r="H354" s="27"/>
      <c r="I354" s="53"/>
      <c r="J354" s="39"/>
      <c r="K354" s="39"/>
    </row>
    <row r="355" spans="1:13" ht="44.4" thickTop="1" thickBot="1" x14ac:dyDescent="0.35">
      <c r="A355" s="70" t="s">
        <v>2</v>
      </c>
      <c r="B355" s="71" t="s">
        <v>1</v>
      </c>
      <c r="C355" s="72" t="s">
        <v>0</v>
      </c>
      <c r="D355" s="33" t="s">
        <v>20</v>
      </c>
      <c r="E355" s="44"/>
      <c r="F355" s="20"/>
      <c r="G355" s="20"/>
      <c r="K355" s="28"/>
    </row>
    <row r="356" spans="1:13" ht="159.6" thickTop="1" thickBot="1" x14ac:dyDescent="0.35">
      <c r="A356" s="1" t="s">
        <v>186</v>
      </c>
      <c r="B356" s="2" t="s">
        <v>339</v>
      </c>
      <c r="C356" s="4" t="s">
        <v>25</v>
      </c>
      <c r="D356" s="3">
        <v>1</v>
      </c>
      <c r="E356" s="44"/>
      <c r="F356" s="20"/>
      <c r="G356" s="20"/>
      <c r="K356" s="28"/>
    </row>
    <row r="357" spans="1:13" ht="30" thickTop="1" thickBot="1" x14ac:dyDescent="0.35">
      <c r="A357" s="70" t="s">
        <v>3</v>
      </c>
      <c r="B357" s="71" t="s">
        <v>4</v>
      </c>
      <c r="C357" s="71" t="s">
        <v>0</v>
      </c>
      <c r="D357" s="71" t="s">
        <v>5</v>
      </c>
      <c r="E357" s="71" t="s">
        <v>6</v>
      </c>
      <c r="F357" s="71" t="s">
        <v>7</v>
      </c>
      <c r="G357" s="33" t="s">
        <v>8</v>
      </c>
    </row>
    <row r="358" spans="1:13" ht="15" thickTop="1" x14ac:dyDescent="0.3">
      <c r="A358" s="20"/>
      <c r="B358" s="73" t="s">
        <v>9</v>
      </c>
      <c r="C358" s="74"/>
      <c r="D358" s="74"/>
      <c r="E358" s="74"/>
      <c r="F358" s="74"/>
      <c r="G358" s="34"/>
    </row>
    <row r="359" spans="1:13" ht="15" thickBot="1" x14ac:dyDescent="0.35">
      <c r="A359" s="75" t="s">
        <v>10</v>
      </c>
      <c r="B359" s="76" t="s">
        <v>426</v>
      </c>
      <c r="C359" s="76" t="s">
        <v>40</v>
      </c>
      <c r="D359" s="83">
        <v>16</v>
      </c>
      <c r="E359" s="77">
        <v>40.36</v>
      </c>
      <c r="F359" s="78">
        <f>PRODUCT(D359:E359)</f>
        <v>645.76</v>
      </c>
      <c r="G359" s="34"/>
    </row>
    <row r="360" spans="1:13" ht="15.6" thickTop="1" thickBot="1" x14ac:dyDescent="0.35">
      <c r="A360" s="79">
        <v>1</v>
      </c>
      <c r="B360" s="110" t="s">
        <v>13</v>
      </c>
      <c r="C360" s="111"/>
      <c r="D360" s="111"/>
      <c r="E360" s="112"/>
      <c r="F360" s="80">
        <f>SUM(F359:F359)</f>
        <v>645.76</v>
      </c>
      <c r="G360" s="35">
        <f>SUM(F360/F368)</f>
        <v>0.30142552577926685</v>
      </c>
      <c r="J360" s="28"/>
    </row>
    <row r="361" spans="1:13" ht="15" thickTop="1" x14ac:dyDescent="0.3">
      <c r="A361" s="20"/>
      <c r="B361" s="81" t="s">
        <v>330</v>
      </c>
      <c r="C361" s="76"/>
      <c r="D361" s="76"/>
      <c r="E361" s="76"/>
      <c r="F361" s="82"/>
      <c r="G361" s="36"/>
    </row>
    <row r="362" spans="1:13" ht="29.4" thickBot="1" x14ac:dyDescent="0.35">
      <c r="A362" s="75" t="s">
        <v>12</v>
      </c>
      <c r="B362" s="76" t="s">
        <v>340</v>
      </c>
      <c r="C362" s="76" t="s">
        <v>25</v>
      </c>
      <c r="D362" s="83">
        <v>1</v>
      </c>
      <c r="E362" s="78">
        <v>1047.8</v>
      </c>
      <c r="F362" s="78">
        <f>D362*E362</f>
        <v>1047.8</v>
      </c>
      <c r="G362" s="34"/>
      <c r="J362" s="55"/>
      <c r="K362" s="56"/>
      <c r="L362" s="56"/>
      <c r="M362" s="31"/>
    </row>
    <row r="363" spans="1:13" ht="15.6" thickTop="1" thickBot="1" x14ac:dyDescent="0.35">
      <c r="A363" s="79">
        <v>2</v>
      </c>
      <c r="B363" s="110" t="s">
        <v>342</v>
      </c>
      <c r="C363" s="111"/>
      <c r="D363" s="111"/>
      <c r="E363" s="112"/>
      <c r="F363" s="80">
        <f>SUM(F362)</f>
        <v>1047.8</v>
      </c>
      <c r="G363" s="35">
        <f>SUM(F363/F368)</f>
        <v>0.489088308212828</v>
      </c>
      <c r="M363" s="31"/>
    </row>
    <row r="364" spans="1:13" ht="15.6" thickTop="1" thickBot="1" x14ac:dyDescent="0.35">
      <c r="A364" s="84" t="s">
        <v>14</v>
      </c>
      <c r="B364" s="110" t="s">
        <v>41</v>
      </c>
      <c r="C364" s="111"/>
      <c r="D364" s="111"/>
      <c r="E364" s="112"/>
      <c r="F364" s="85">
        <f>SUM(F360,F363)</f>
        <v>1693.56</v>
      </c>
      <c r="G364" s="15"/>
      <c r="M364" s="66"/>
    </row>
    <row r="365" spans="1:13" ht="15.6" thickTop="1" thickBot="1" x14ac:dyDescent="0.35">
      <c r="A365" s="86">
        <v>3</v>
      </c>
      <c r="B365" s="107" t="s">
        <v>15</v>
      </c>
      <c r="C365" s="108"/>
      <c r="D365" s="108"/>
      <c r="E365" s="109"/>
      <c r="F365" s="85">
        <f>SUM(F364)*15%</f>
        <v>254.03399999999999</v>
      </c>
      <c r="G365" s="35">
        <f>SUM(F365/F368)</f>
        <v>0.11857707509881422</v>
      </c>
    </row>
    <row r="366" spans="1:13" ht="15.6" thickTop="1" thickBot="1" x14ac:dyDescent="0.35">
      <c r="A366" s="84" t="s">
        <v>16</v>
      </c>
      <c r="B366" s="110" t="s">
        <v>42</v>
      </c>
      <c r="C366" s="111"/>
      <c r="D366" s="111"/>
      <c r="E366" s="112"/>
      <c r="F366" s="87">
        <f>SUM(F364:F365)</f>
        <v>1947.5940000000001</v>
      </c>
      <c r="I366" s="45"/>
      <c r="M366" s="61"/>
    </row>
    <row r="367" spans="1:13" ht="15.6" thickTop="1" thickBot="1" x14ac:dyDescent="0.35">
      <c r="A367" s="86">
        <v>4</v>
      </c>
      <c r="B367" s="107" t="s">
        <v>17</v>
      </c>
      <c r="C367" s="108"/>
      <c r="D367" s="108"/>
      <c r="E367" s="109"/>
      <c r="F367" s="85">
        <f>SUM(F366)*10%</f>
        <v>194.75940000000003</v>
      </c>
      <c r="G367" s="35">
        <f>SUM(F367/F368)</f>
        <v>9.0909090909090925E-2</v>
      </c>
      <c r="I367" s="31"/>
    </row>
    <row r="368" spans="1:13" ht="15.6" thickTop="1" thickBot="1" x14ac:dyDescent="0.35">
      <c r="A368" s="84" t="s">
        <v>18</v>
      </c>
      <c r="B368" s="110" t="s">
        <v>19</v>
      </c>
      <c r="C368" s="111"/>
      <c r="D368" s="111"/>
      <c r="E368" s="112"/>
      <c r="F368" s="87">
        <f>SUM(F366:F367)</f>
        <v>2142.3534</v>
      </c>
      <c r="G368" s="37">
        <f>SUM(G360,G363,G365,G367)</f>
        <v>1</v>
      </c>
      <c r="H368" s="64"/>
      <c r="I368" s="31"/>
      <c r="J368" s="66"/>
      <c r="K368" s="43"/>
      <c r="L368" s="43"/>
    </row>
    <row r="369" spans="1:13" s="13" customFormat="1" ht="15.6" thickTop="1" thickBot="1" x14ac:dyDescent="0.35">
      <c r="A369" s="38"/>
      <c r="B369" s="14"/>
      <c r="C369" s="14"/>
      <c r="D369" s="14"/>
      <c r="E369" s="14"/>
      <c r="F369" s="52"/>
      <c r="H369" s="27"/>
      <c r="I369" s="53"/>
      <c r="J369" s="39"/>
      <c r="K369" s="39"/>
    </row>
    <row r="370" spans="1:13" ht="44.4" thickTop="1" thickBot="1" x14ac:dyDescent="0.35">
      <c r="A370" s="70" t="s">
        <v>2</v>
      </c>
      <c r="B370" s="71" t="s">
        <v>1</v>
      </c>
      <c r="C370" s="72" t="s">
        <v>0</v>
      </c>
      <c r="D370" s="33" t="s">
        <v>20</v>
      </c>
      <c r="E370" s="44"/>
      <c r="F370" s="20"/>
      <c r="G370" s="20"/>
      <c r="K370" s="28"/>
    </row>
    <row r="371" spans="1:13" ht="44.4" thickTop="1" thickBot="1" x14ac:dyDescent="0.35">
      <c r="A371" s="1" t="s">
        <v>187</v>
      </c>
      <c r="B371" s="2" t="s">
        <v>98</v>
      </c>
      <c r="C371" s="4" t="s">
        <v>25</v>
      </c>
      <c r="D371" s="3">
        <v>1</v>
      </c>
      <c r="E371" s="44"/>
      <c r="F371" s="20"/>
      <c r="G371" s="20"/>
      <c r="K371" s="28"/>
    </row>
    <row r="372" spans="1:13" ht="30" thickTop="1" thickBot="1" x14ac:dyDescent="0.35">
      <c r="A372" s="70" t="s">
        <v>3</v>
      </c>
      <c r="B372" s="71" t="s">
        <v>4</v>
      </c>
      <c r="C372" s="71" t="s">
        <v>0</v>
      </c>
      <c r="D372" s="71" t="s">
        <v>5</v>
      </c>
      <c r="E372" s="71" t="s">
        <v>6</v>
      </c>
      <c r="F372" s="71" t="s">
        <v>7</v>
      </c>
      <c r="G372" s="33" t="s">
        <v>8</v>
      </c>
    </row>
    <row r="373" spans="1:13" ht="15" thickTop="1" x14ac:dyDescent="0.3">
      <c r="A373" s="20"/>
      <c r="B373" s="73" t="s">
        <v>9</v>
      </c>
      <c r="C373" s="74"/>
      <c r="D373" s="74"/>
      <c r="E373" s="74"/>
      <c r="F373" s="74"/>
      <c r="G373" s="34"/>
    </row>
    <row r="374" spans="1:13" ht="15" thickBot="1" x14ac:dyDescent="0.35">
      <c r="A374" s="75" t="s">
        <v>10</v>
      </c>
      <c r="B374" s="76" t="s">
        <v>426</v>
      </c>
      <c r="C374" s="76" t="s">
        <v>40</v>
      </c>
      <c r="D374" s="83">
        <v>18.5</v>
      </c>
      <c r="E374" s="77">
        <v>40.36</v>
      </c>
      <c r="F374" s="78">
        <f>PRODUCT(D374:E374)</f>
        <v>746.66</v>
      </c>
      <c r="G374" s="34"/>
    </row>
    <row r="375" spans="1:13" ht="15.6" thickTop="1" thickBot="1" x14ac:dyDescent="0.35">
      <c r="A375" s="79">
        <v>1</v>
      </c>
      <c r="B375" s="110" t="s">
        <v>13</v>
      </c>
      <c r="C375" s="111"/>
      <c r="D375" s="111"/>
      <c r="E375" s="112"/>
      <c r="F375" s="80">
        <f>SUM(F374:F374)</f>
        <v>746.66</v>
      </c>
      <c r="G375" s="35">
        <f>SUM(F375/F383)</f>
        <v>0.60953060771669376</v>
      </c>
      <c r="I375" s="45"/>
    </row>
    <row r="376" spans="1:13" ht="15" thickTop="1" x14ac:dyDescent="0.3">
      <c r="A376" s="20"/>
      <c r="B376" s="81" t="s">
        <v>330</v>
      </c>
      <c r="C376" s="76"/>
      <c r="D376" s="76"/>
      <c r="E376" s="76"/>
      <c r="F376" s="82"/>
      <c r="G376" s="36"/>
    </row>
    <row r="377" spans="1:13" ht="29.4" thickBot="1" x14ac:dyDescent="0.35">
      <c r="A377" s="75" t="s">
        <v>12</v>
      </c>
      <c r="B377" s="76" t="s">
        <v>341</v>
      </c>
      <c r="C377" s="76" t="s">
        <v>25</v>
      </c>
      <c r="D377" s="83">
        <v>1</v>
      </c>
      <c r="E377" s="78">
        <v>221.7</v>
      </c>
      <c r="F377" s="78">
        <f>D377*E377</f>
        <v>221.7</v>
      </c>
      <c r="G377" s="34"/>
      <c r="J377" s="55"/>
      <c r="K377" s="56"/>
      <c r="L377" s="56"/>
    </row>
    <row r="378" spans="1:13" ht="15.6" thickTop="1" thickBot="1" x14ac:dyDescent="0.35">
      <c r="A378" s="79">
        <v>2</v>
      </c>
      <c r="B378" s="110" t="s">
        <v>342</v>
      </c>
      <c r="C378" s="111"/>
      <c r="D378" s="111"/>
      <c r="E378" s="112"/>
      <c r="F378" s="80">
        <f>SUM(F377)</f>
        <v>221.7</v>
      </c>
      <c r="G378" s="35">
        <f>SUM(F378/F383)</f>
        <v>0.18098322627540114</v>
      </c>
      <c r="M378" s="31"/>
    </row>
    <row r="379" spans="1:13" ht="15.6" thickTop="1" thickBot="1" x14ac:dyDescent="0.35">
      <c r="A379" s="84" t="s">
        <v>14</v>
      </c>
      <c r="B379" s="110" t="s">
        <v>41</v>
      </c>
      <c r="C379" s="111"/>
      <c r="D379" s="111"/>
      <c r="E379" s="112"/>
      <c r="F379" s="85">
        <f>SUM(F375,F378)</f>
        <v>968.3599999999999</v>
      </c>
      <c r="G379" s="15"/>
      <c r="M379" s="31"/>
    </row>
    <row r="380" spans="1:13" ht="15.6" thickTop="1" thickBot="1" x14ac:dyDescent="0.35">
      <c r="A380" s="86">
        <v>3</v>
      </c>
      <c r="B380" s="107" t="s">
        <v>15</v>
      </c>
      <c r="C380" s="108"/>
      <c r="D380" s="108"/>
      <c r="E380" s="109"/>
      <c r="F380" s="85">
        <f>SUM(F379)*15%</f>
        <v>145.25399999999999</v>
      </c>
      <c r="G380" s="35">
        <f>SUM(F380/F383)</f>
        <v>0.11857707509881424</v>
      </c>
    </row>
    <row r="381" spans="1:13" ht="15.6" thickTop="1" thickBot="1" x14ac:dyDescent="0.35">
      <c r="A381" s="84" t="s">
        <v>16</v>
      </c>
      <c r="B381" s="110" t="s">
        <v>42</v>
      </c>
      <c r="C381" s="111"/>
      <c r="D381" s="111"/>
      <c r="E381" s="112"/>
      <c r="F381" s="87">
        <f>SUM(F379:F380)</f>
        <v>1113.6139999999998</v>
      </c>
      <c r="M381" s="61"/>
    </row>
    <row r="382" spans="1:13" ht="15.6" thickTop="1" thickBot="1" x14ac:dyDescent="0.35">
      <c r="A382" s="86">
        <v>4</v>
      </c>
      <c r="B382" s="107" t="s">
        <v>17</v>
      </c>
      <c r="C382" s="108"/>
      <c r="D382" s="108"/>
      <c r="E382" s="109"/>
      <c r="F382" s="85">
        <f>SUM(F381)*10%</f>
        <v>111.36139999999999</v>
      </c>
      <c r="G382" s="35">
        <f>SUM(F382/F383)</f>
        <v>9.0909090909090912E-2</v>
      </c>
      <c r="I382" s="31"/>
    </row>
    <row r="383" spans="1:13" ht="15.6" thickTop="1" thickBot="1" x14ac:dyDescent="0.35">
      <c r="A383" s="84" t="s">
        <v>18</v>
      </c>
      <c r="B383" s="110" t="s">
        <v>19</v>
      </c>
      <c r="C383" s="111"/>
      <c r="D383" s="111"/>
      <c r="E383" s="112"/>
      <c r="F383" s="87">
        <f>SUM(F381:F382)</f>
        <v>1224.9753999999998</v>
      </c>
      <c r="G383" s="37">
        <f>SUM(G375,G378,G380,G382)</f>
        <v>1</v>
      </c>
      <c r="I383" s="31"/>
      <c r="L383" s="65"/>
    </row>
    <row r="384" spans="1:13" s="13" customFormat="1" ht="15.6" thickTop="1" thickBot="1" x14ac:dyDescent="0.35">
      <c r="A384" s="38"/>
      <c r="B384" s="14"/>
      <c r="C384" s="14"/>
      <c r="D384" s="14"/>
      <c r="E384" s="14"/>
      <c r="F384" s="52"/>
      <c r="H384" s="27"/>
      <c r="I384" s="53"/>
      <c r="J384" s="39"/>
      <c r="K384" s="39"/>
    </row>
    <row r="385" spans="1:13" ht="44.4" thickTop="1" thickBot="1" x14ac:dyDescent="0.35">
      <c r="A385" s="70" t="s">
        <v>2</v>
      </c>
      <c r="B385" s="71" t="s">
        <v>1</v>
      </c>
      <c r="C385" s="72" t="s">
        <v>0</v>
      </c>
      <c r="D385" s="33" t="s">
        <v>20</v>
      </c>
      <c r="E385" s="44"/>
      <c r="F385" s="20"/>
      <c r="G385" s="20"/>
      <c r="K385" s="28"/>
    </row>
    <row r="386" spans="1:13" ht="245.4" customHeight="1" thickTop="1" thickBot="1" x14ac:dyDescent="0.35">
      <c r="A386" s="1" t="s">
        <v>188</v>
      </c>
      <c r="B386" s="2" t="s">
        <v>423</v>
      </c>
      <c r="C386" s="4" t="s">
        <v>25</v>
      </c>
      <c r="D386" s="3">
        <v>1</v>
      </c>
      <c r="E386" s="44"/>
      <c r="F386" s="20"/>
      <c r="G386" s="20"/>
      <c r="K386" s="28"/>
    </row>
    <row r="387" spans="1:13" ht="30" thickTop="1" thickBot="1" x14ac:dyDescent="0.35">
      <c r="A387" s="70" t="s">
        <v>3</v>
      </c>
      <c r="B387" s="71" t="s">
        <v>4</v>
      </c>
      <c r="C387" s="71" t="s">
        <v>0</v>
      </c>
      <c r="D387" s="71" t="s">
        <v>5</v>
      </c>
      <c r="E387" s="71" t="s">
        <v>6</v>
      </c>
      <c r="F387" s="71" t="s">
        <v>7</v>
      </c>
      <c r="G387" s="33" t="s">
        <v>8</v>
      </c>
    </row>
    <row r="388" spans="1:13" ht="15" thickTop="1" x14ac:dyDescent="0.3">
      <c r="A388" s="20"/>
      <c r="B388" s="73" t="s">
        <v>9</v>
      </c>
      <c r="C388" s="74"/>
      <c r="D388" s="74"/>
      <c r="E388" s="74"/>
      <c r="F388" s="74"/>
      <c r="G388" s="34"/>
    </row>
    <row r="389" spans="1:13" ht="15" thickBot="1" x14ac:dyDescent="0.35">
      <c r="A389" s="75" t="s">
        <v>10</v>
      </c>
      <c r="B389" s="76" t="s">
        <v>426</v>
      </c>
      <c r="C389" s="76" t="s">
        <v>40</v>
      </c>
      <c r="D389" s="83">
        <v>9</v>
      </c>
      <c r="E389" s="77">
        <v>40.36</v>
      </c>
      <c r="F389" s="78">
        <f>PRODUCT(D389:E389)</f>
        <v>363.24</v>
      </c>
      <c r="G389" s="34"/>
    </row>
    <row r="390" spans="1:13" ht="15.6" thickTop="1" thickBot="1" x14ac:dyDescent="0.35">
      <c r="A390" s="79">
        <v>1</v>
      </c>
      <c r="B390" s="110" t="s">
        <v>13</v>
      </c>
      <c r="C390" s="111"/>
      <c r="D390" s="111"/>
      <c r="E390" s="112"/>
      <c r="F390" s="80">
        <f>SUM(F389:F389)</f>
        <v>363.24</v>
      </c>
      <c r="G390" s="35">
        <f>SUM(F390/F398)</f>
        <v>0.60717720768689953</v>
      </c>
      <c r="I390" s="45"/>
    </row>
    <row r="391" spans="1:13" ht="15" thickTop="1" x14ac:dyDescent="0.3">
      <c r="A391" s="20"/>
      <c r="B391" s="81" t="s">
        <v>330</v>
      </c>
      <c r="C391" s="76"/>
      <c r="D391" s="76"/>
      <c r="E391" s="76"/>
      <c r="F391" s="82"/>
      <c r="G391" s="36"/>
    </row>
    <row r="392" spans="1:13" ht="29.4" thickBot="1" x14ac:dyDescent="0.35">
      <c r="A392" s="75" t="s">
        <v>12</v>
      </c>
      <c r="B392" s="76" t="s">
        <v>343</v>
      </c>
      <c r="C392" s="76" t="s">
        <v>25</v>
      </c>
      <c r="D392" s="83">
        <v>1</v>
      </c>
      <c r="E392" s="78">
        <v>109.68</v>
      </c>
      <c r="F392" s="78">
        <f>D392*E392</f>
        <v>109.68</v>
      </c>
      <c r="G392" s="34"/>
      <c r="J392" s="55"/>
      <c r="K392" s="56"/>
      <c r="L392" s="56"/>
      <c r="M392" s="31"/>
    </row>
    <row r="393" spans="1:13" ht="15.6" thickTop="1" thickBot="1" x14ac:dyDescent="0.35">
      <c r="A393" s="79">
        <v>2</v>
      </c>
      <c r="B393" s="110" t="s">
        <v>342</v>
      </c>
      <c r="C393" s="111"/>
      <c r="D393" s="111"/>
      <c r="E393" s="112"/>
      <c r="F393" s="80">
        <f>SUM(F392)</f>
        <v>109.68</v>
      </c>
      <c r="G393" s="35">
        <f>SUM(F393/F398)</f>
        <v>0.18333662630519529</v>
      </c>
      <c r="M393" s="31"/>
    </row>
    <row r="394" spans="1:13" ht="15.6" thickTop="1" thickBot="1" x14ac:dyDescent="0.35">
      <c r="A394" s="84" t="s">
        <v>14</v>
      </c>
      <c r="B394" s="110" t="s">
        <v>41</v>
      </c>
      <c r="C394" s="111"/>
      <c r="D394" s="111"/>
      <c r="E394" s="112"/>
      <c r="F394" s="85">
        <f>SUM(F390,F393)</f>
        <v>472.92</v>
      </c>
      <c r="G394" s="15"/>
      <c r="M394" s="66"/>
    </row>
    <row r="395" spans="1:13" ht="15.6" thickTop="1" thickBot="1" x14ac:dyDescent="0.35">
      <c r="A395" s="86">
        <v>3</v>
      </c>
      <c r="B395" s="107" t="s">
        <v>15</v>
      </c>
      <c r="C395" s="108"/>
      <c r="D395" s="108"/>
      <c r="E395" s="109"/>
      <c r="F395" s="85">
        <f>SUM(F394)*15%</f>
        <v>70.938000000000002</v>
      </c>
      <c r="G395" s="35">
        <f>SUM(F395/F398)</f>
        <v>0.11857707509881421</v>
      </c>
      <c r="M395" s="31"/>
    </row>
    <row r="396" spans="1:13" ht="15.6" thickTop="1" thickBot="1" x14ac:dyDescent="0.35">
      <c r="A396" s="84" t="s">
        <v>16</v>
      </c>
      <c r="B396" s="110" t="s">
        <v>42</v>
      </c>
      <c r="C396" s="111"/>
      <c r="D396" s="111"/>
      <c r="E396" s="112"/>
      <c r="F396" s="87">
        <f>SUM(F394:F395)</f>
        <v>543.85800000000006</v>
      </c>
      <c r="M396" s="61"/>
    </row>
    <row r="397" spans="1:13" ht="15.6" thickTop="1" thickBot="1" x14ac:dyDescent="0.35">
      <c r="A397" s="86">
        <v>4</v>
      </c>
      <c r="B397" s="107" t="s">
        <v>17</v>
      </c>
      <c r="C397" s="108"/>
      <c r="D397" s="108"/>
      <c r="E397" s="109"/>
      <c r="F397" s="85">
        <f>SUM(F396)*10%</f>
        <v>54.38580000000001</v>
      </c>
      <c r="G397" s="35">
        <f>SUM(F397/F398)</f>
        <v>9.0909090909090912E-2</v>
      </c>
      <c r="I397" s="31"/>
    </row>
    <row r="398" spans="1:13" ht="15.6" thickTop="1" thickBot="1" x14ac:dyDescent="0.35">
      <c r="A398" s="84" t="s">
        <v>18</v>
      </c>
      <c r="B398" s="110" t="s">
        <v>19</v>
      </c>
      <c r="C398" s="111"/>
      <c r="D398" s="111"/>
      <c r="E398" s="112"/>
      <c r="F398" s="87">
        <f>SUM(F396:F397)</f>
        <v>598.24380000000008</v>
      </c>
      <c r="G398" s="37">
        <f>SUM(G390,G393,G395,G397)</f>
        <v>1</v>
      </c>
      <c r="I398" s="31"/>
      <c r="J398" s="66"/>
      <c r="K398" s="43"/>
      <c r="L398" s="39"/>
    </row>
    <row r="399" spans="1:13" ht="15.6" thickTop="1" thickBot="1" x14ac:dyDescent="0.35">
      <c r="A399" s="38"/>
      <c r="B399" s="14"/>
      <c r="C399" s="14"/>
      <c r="D399" s="14"/>
      <c r="E399" s="14"/>
      <c r="F399" s="42"/>
      <c r="G399" s="41"/>
      <c r="I399" s="27"/>
      <c r="J399" s="66"/>
      <c r="K399" s="43"/>
      <c r="L399" s="39"/>
    </row>
    <row r="400" spans="1:13" ht="44.4" thickTop="1" thickBot="1" x14ac:dyDescent="0.35">
      <c r="A400" s="70" t="s">
        <v>2</v>
      </c>
      <c r="B400" s="71" t="s">
        <v>1</v>
      </c>
      <c r="C400" s="72" t="s">
        <v>0</v>
      </c>
      <c r="D400" s="33" t="s">
        <v>20</v>
      </c>
      <c r="E400" s="44"/>
      <c r="F400" s="20"/>
      <c r="G400" s="20"/>
      <c r="K400" s="28"/>
    </row>
    <row r="401" spans="1:12" ht="102" thickTop="1" thickBot="1" x14ac:dyDescent="0.35">
      <c r="A401" s="1" t="s">
        <v>352</v>
      </c>
      <c r="B401" s="2" t="s">
        <v>422</v>
      </c>
      <c r="C401" s="4" t="s">
        <v>25</v>
      </c>
      <c r="D401" s="3">
        <v>1</v>
      </c>
      <c r="E401" s="44"/>
      <c r="F401" s="20"/>
      <c r="G401" s="20"/>
      <c r="K401" s="28"/>
    </row>
    <row r="402" spans="1:12" ht="30" thickTop="1" thickBot="1" x14ac:dyDescent="0.35">
      <c r="A402" s="70" t="s">
        <v>3</v>
      </c>
      <c r="B402" s="71" t="s">
        <v>4</v>
      </c>
      <c r="C402" s="71" t="s">
        <v>0</v>
      </c>
      <c r="D402" s="71" t="s">
        <v>5</v>
      </c>
      <c r="E402" s="71" t="s">
        <v>6</v>
      </c>
      <c r="F402" s="71" t="s">
        <v>7</v>
      </c>
      <c r="G402" s="33" t="s">
        <v>8</v>
      </c>
    </row>
    <row r="403" spans="1:12" ht="15" thickTop="1" x14ac:dyDescent="0.3">
      <c r="A403" s="20"/>
      <c r="B403" s="73" t="s">
        <v>9</v>
      </c>
      <c r="C403" s="74"/>
      <c r="D403" s="74"/>
      <c r="E403" s="74"/>
      <c r="F403" s="74"/>
      <c r="G403" s="34"/>
    </row>
    <row r="404" spans="1:12" ht="15" thickBot="1" x14ac:dyDescent="0.35">
      <c r="A404" s="75" t="s">
        <v>10</v>
      </c>
      <c r="B404" s="76" t="s">
        <v>426</v>
      </c>
      <c r="C404" s="76" t="s">
        <v>40</v>
      </c>
      <c r="D404" s="83">
        <v>0.5</v>
      </c>
      <c r="E404" s="77">
        <v>40.36</v>
      </c>
      <c r="F404" s="78">
        <f>PRODUCT(D404:E404)</f>
        <v>20.18</v>
      </c>
      <c r="G404" s="34"/>
    </row>
    <row r="405" spans="1:12" ht="15.6" thickTop="1" thickBot="1" x14ac:dyDescent="0.35">
      <c r="A405" s="79">
        <v>1</v>
      </c>
      <c r="B405" s="110" t="s">
        <v>13</v>
      </c>
      <c r="C405" s="111"/>
      <c r="D405" s="111"/>
      <c r="E405" s="112"/>
      <c r="F405" s="80">
        <f>SUM(F404:F404)</f>
        <v>20.18</v>
      </c>
      <c r="G405" s="35">
        <f>SUM(F405/F413)</f>
        <v>0.11092038082297646</v>
      </c>
    </row>
    <row r="406" spans="1:12" ht="15" thickTop="1" x14ac:dyDescent="0.3">
      <c r="A406" s="20"/>
      <c r="B406" s="81" t="s">
        <v>330</v>
      </c>
      <c r="C406" s="76"/>
      <c r="D406" s="76"/>
      <c r="E406" s="76"/>
      <c r="F406" s="82"/>
      <c r="G406" s="36"/>
    </row>
    <row r="407" spans="1:12" ht="29.4" thickBot="1" x14ac:dyDescent="0.35">
      <c r="A407" s="75" t="s">
        <v>12</v>
      </c>
      <c r="B407" s="76" t="s">
        <v>353</v>
      </c>
      <c r="C407" s="76" t="s">
        <v>25</v>
      </c>
      <c r="D407" s="83">
        <v>1</v>
      </c>
      <c r="E407" s="78">
        <v>123.64</v>
      </c>
      <c r="F407" s="78">
        <f>D407*E407</f>
        <v>123.64</v>
      </c>
      <c r="G407" s="34"/>
      <c r="J407" s="55"/>
      <c r="K407" s="56"/>
      <c r="L407" s="56"/>
    </row>
    <row r="408" spans="1:12" ht="15.6" thickTop="1" thickBot="1" x14ac:dyDescent="0.35">
      <c r="A408" s="79">
        <v>2</v>
      </c>
      <c r="B408" s="110" t="s">
        <v>342</v>
      </c>
      <c r="C408" s="111"/>
      <c r="D408" s="111"/>
      <c r="E408" s="112"/>
      <c r="F408" s="80">
        <f>SUM(F407)</f>
        <v>123.64</v>
      </c>
      <c r="G408" s="35">
        <f>SUM(F408/F413)</f>
        <v>0.67959345316911846</v>
      </c>
    </row>
    <row r="409" spans="1:12" ht="15.6" thickTop="1" thickBot="1" x14ac:dyDescent="0.35">
      <c r="A409" s="84" t="s">
        <v>14</v>
      </c>
      <c r="B409" s="110" t="s">
        <v>41</v>
      </c>
      <c r="C409" s="111"/>
      <c r="D409" s="111"/>
      <c r="E409" s="112"/>
      <c r="F409" s="85">
        <f>SUM(F405,F408)</f>
        <v>143.82</v>
      </c>
      <c r="G409" s="15"/>
    </row>
    <row r="410" spans="1:12" ht="15.6" thickTop="1" thickBot="1" x14ac:dyDescent="0.35">
      <c r="A410" s="86">
        <v>3</v>
      </c>
      <c r="B410" s="107" t="s">
        <v>15</v>
      </c>
      <c r="C410" s="108"/>
      <c r="D410" s="108"/>
      <c r="E410" s="109"/>
      <c r="F410" s="85">
        <f>SUM(F409)*15%</f>
        <v>21.572999999999997</v>
      </c>
      <c r="G410" s="35">
        <f>SUM(F410/F413)</f>
        <v>0.11857707509881421</v>
      </c>
    </row>
    <row r="411" spans="1:12" ht="15.6" thickTop="1" thickBot="1" x14ac:dyDescent="0.35">
      <c r="A411" s="84" t="s">
        <v>16</v>
      </c>
      <c r="B411" s="110" t="s">
        <v>42</v>
      </c>
      <c r="C411" s="111"/>
      <c r="D411" s="111"/>
      <c r="E411" s="112"/>
      <c r="F411" s="87">
        <f>SUM(F409:F410)</f>
        <v>165.393</v>
      </c>
    </row>
    <row r="412" spans="1:12" ht="15.6" thickTop="1" thickBot="1" x14ac:dyDescent="0.35">
      <c r="A412" s="86">
        <v>4</v>
      </c>
      <c r="B412" s="107" t="s">
        <v>17</v>
      </c>
      <c r="C412" s="108"/>
      <c r="D412" s="108"/>
      <c r="E412" s="109"/>
      <c r="F412" s="85">
        <f>SUM(F411)*10%</f>
        <v>16.539300000000001</v>
      </c>
      <c r="G412" s="35">
        <f>SUM(F412/F413)</f>
        <v>9.0909090909090912E-2</v>
      </c>
    </row>
    <row r="413" spans="1:12" ht="15.6" thickTop="1" thickBot="1" x14ac:dyDescent="0.35">
      <c r="A413" s="84" t="s">
        <v>18</v>
      </c>
      <c r="B413" s="110" t="s">
        <v>19</v>
      </c>
      <c r="C413" s="111"/>
      <c r="D413" s="111"/>
      <c r="E413" s="112"/>
      <c r="F413" s="87">
        <f>SUM(F411:F412)</f>
        <v>181.9323</v>
      </c>
      <c r="G413" s="37">
        <f>SUM(G405,G408,G410,G412)</f>
        <v>1</v>
      </c>
      <c r="I413" s="27"/>
      <c r="J413" s="66"/>
      <c r="K413" s="61"/>
      <c r="L413" s="39"/>
    </row>
    <row r="414" spans="1:12" ht="15" thickTop="1" x14ac:dyDescent="0.3">
      <c r="A414" s="38"/>
      <c r="B414" s="14"/>
      <c r="C414" s="14"/>
      <c r="D414" s="14"/>
      <c r="E414" s="14"/>
      <c r="F414" s="42"/>
      <c r="G414" s="41"/>
      <c r="I414" s="27"/>
      <c r="J414" s="66"/>
      <c r="K414" s="43"/>
      <c r="L414" s="39"/>
    </row>
    <row r="415" spans="1:12" ht="14.25" customHeight="1" x14ac:dyDescent="0.3">
      <c r="A415" s="106" t="s">
        <v>189</v>
      </c>
      <c r="B415" s="106"/>
      <c r="C415" s="106"/>
      <c r="D415" s="106"/>
      <c r="E415" s="106"/>
      <c r="F415" s="106"/>
      <c r="G415" s="106"/>
    </row>
    <row r="416" spans="1:12" ht="15" thickBot="1" x14ac:dyDescent="0.35"/>
    <row r="417" spans="1:12" ht="44.4" thickTop="1" thickBot="1" x14ac:dyDescent="0.35">
      <c r="A417" s="70" t="s">
        <v>2</v>
      </c>
      <c r="B417" s="71" t="s">
        <v>1</v>
      </c>
      <c r="C417" s="72" t="s">
        <v>0</v>
      </c>
      <c r="D417" s="33" t="s">
        <v>20</v>
      </c>
      <c r="E417" s="44"/>
      <c r="F417" s="20"/>
      <c r="G417" s="20"/>
    </row>
    <row r="418" spans="1:12" s="13" customFormat="1" ht="87.6" thickTop="1" thickBot="1" x14ac:dyDescent="0.35">
      <c r="A418" s="1" t="s">
        <v>190</v>
      </c>
      <c r="B418" s="2" t="s">
        <v>75</v>
      </c>
      <c r="C418" s="4" t="s">
        <v>25</v>
      </c>
      <c r="D418" s="3">
        <v>1</v>
      </c>
      <c r="I418" s="29"/>
    </row>
    <row r="419" spans="1:12" s="13" customFormat="1" ht="15.6" thickTop="1" thickBot="1" x14ac:dyDescent="0.35">
      <c r="A419" s="84"/>
      <c r="B419" s="110" t="s">
        <v>37</v>
      </c>
      <c r="C419" s="111"/>
      <c r="D419" s="111"/>
      <c r="E419" s="112"/>
      <c r="F419" s="96">
        <v>86.51</v>
      </c>
      <c r="H419" s="27"/>
      <c r="I419" s="53"/>
      <c r="J419" s="39"/>
      <c r="K419" s="39"/>
    </row>
    <row r="420" spans="1:12" ht="15.6" thickTop="1" thickBot="1" x14ac:dyDescent="0.35"/>
    <row r="421" spans="1:12" ht="44.4" thickTop="1" thickBot="1" x14ac:dyDescent="0.35">
      <c r="A421" s="70" t="s">
        <v>2</v>
      </c>
      <c r="B421" s="71" t="s">
        <v>1</v>
      </c>
      <c r="C421" s="72" t="s">
        <v>0</v>
      </c>
      <c r="D421" s="33" t="s">
        <v>20</v>
      </c>
      <c r="E421" s="44"/>
      <c r="F421" s="20"/>
      <c r="G421" s="20"/>
      <c r="K421" s="28"/>
    </row>
    <row r="422" spans="1:12" ht="87.6" thickTop="1" thickBot="1" x14ac:dyDescent="0.35">
      <c r="A422" s="1" t="s">
        <v>191</v>
      </c>
      <c r="B422" s="2" t="s">
        <v>76</v>
      </c>
      <c r="C422" s="4" t="s">
        <v>25</v>
      </c>
      <c r="D422" s="3">
        <v>1</v>
      </c>
      <c r="E422" s="44"/>
      <c r="F422" s="20"/>
      <c r="G422" s="20"/>
      <c r="K422" s="28"/>
    </row>
    <row r="423" spans="1:12" ht="30" thickTop="1" thickBot="1" x14ac:dyDescent="0.35">
      <c r="A423" s="70" t="s">
        <v>3</v>
      </c>
      <c r="B423" s="71" t="s">
        <v>4</v>
      </c>
      <c r="C423" s="71" t="s">
        <v>0</v>
      </c>
      <c r="D423" s="71" t="s">
        <v>5</v>
      </c>
      <c r="E423" s="71" t="s">
        <v>6</v>
      </c>
      <c r="F423" s="71" t="s">
        <v>7</v>
      </c>
      <c r="G423" s="33" t="s">
        <v>8</v>
      </c>
    </row>
    <row r="424" spans="1:12" ht="15" thickTop="1" x14ac:dyDescent="0.3">
      <c r="A424" s="20"/>
      <c r="B424" s="73" t="s">
        <v>9</v>
      </c>
      <c r="C424" s="74"/>
      <c r="D424" s="74"/>
      <c r="E424" s="74"/>
      <c r="F424" s="74"/>
      <c r="G424" s="34"/>
    </row>
    <row r="425" spans="1:12" ht="15" thickBot="1" x14ac:dyDescent="0.35">
      <c r="A425" s="75" t="s">
        <v>10</v>
      </c>
      <c r="B425" s="76" t="s">
        <v>426</v>
      </c>
      <c r="C425" s="76" t="s">
        <v>40</v>
      </c>
      <c r="D425" s="83">
        <v>2.7</v>
      </c>
      <c r="E425" s="77">
        <v>40.36</v>
      </c>
      <c r="F425" s="78">
        <f>PRODUCT(D425:E425)</f>
        <v>108.97200000000001</v>
      </c>
      <c r="G425" s="34"/>
    </row>
    <row r="426" spans="1:12" ht="15.6" thickTop="1" thickBot="1" x14ac:dyDescent="0.35">
      <c r="A426" s="79">
        <v>1</v>
      </c>
      <c r="B426" s="110" t="s">
        <v>13</v>
      </c>
      <c r="C426" s="111"/>
      <c r="D426" s="111"/>
      <c r="E426" s="112"/>
      <c r="F426" s="80">
        <f>SUM(F425:F425)</f>
        <v>108.97200000000001</v>
      </c>
      <c r="G426" s="35">
        <f>SUM(F426/F434)</f>
        <v>0.55723370884513157</v>
      </c>
      <c r="I426" s="45"/>
    </row>
    <row r="427" spans="1:12" ht="15" thickTop="1" x14ac:dyDescent="0.3">
      <c r="A427" s="20"/>
      <c r="B427" s="81" t="s">
        <v>330</v>
      </c>
      <c r="C427" s="76"/>
      <c r="D427" s="76"/>
      <c r="E427" s="76"/>
      <c r="F427" s="82"/>
      <c r="G427" s="36"/>
    </row>
    <row r="428" spans="1:12" ht="29.4" thickBot="1" x14ac:dyDescent="0.35">
      <c r="A428" s="75" t="s">
        <v>12</v>
      </c>
      <c r="B428" s="76" t="s">
        <v>344</v>
      </c>
      <c r="C428" s="76" t="s">
        <v>25</v>
      </c>
      <c r="D428" s="83">
        <v>1</v>
      </c>
      <c r="E428" s="78">
        <v>45.62</v>
      </c>
      <c r="F428" s="78">
        <f>D428*E428</f>
        <v>45.62</v>
      </c>
      <c r="G428" s="34"/>
      <c r="J428" s="55"/>
      <c r="K428" s="56"/>
      <c r="L428" s="56"/>
    </row>
    <row r="429" spans="1:12" ht="15.6" thickTop="1" thickBot="1" x14ac:dyDescent="0.35">
      <c r="A429" s="79">
        <v>2</v>
      </c>
      <c r="B429" s="110" t="s">
        <v>342</v>
      </c>
      <c r="C429" s="111"/>
      <c r="D429" s="111"/>
      <c r="E429" s="112"/>
      <c r="F429" s="80">
        <f>SUM(F428)</f>
        <v>45.62</v>
      </c>
      <c r="G429" s="35">
        <f>SUM(F429/F434)</f>
        <v>0.23328012514696342</v>
      </c>
    </row>
    <row r="430" spans="1:12" ht="15.6" thickTop="1" thickBot="1" x14ac:dyDescent="0.35">
      <c r="A430" s="84" t="s">
        <v>14</v>
      </c>
      <c r="B430" s="110" t="s">
        <v>41</v>
      </c>
      <c r="C430" s="111"/>
      <c r="D430" s="111"/>
      <c r="E430" s="112"/>
      <c r="F430" s="85">
        <f>SUM(F426,F429)</f>
        <v>154.59200000000001</v>
      </c>
      <c r="G430" s="15"/>
    </row>
    <row r="431" spans="1:12" ht="15.6" thickTop="1" thickBot="1" x14ac:dyDescent="0.35">
      <c r="A431" s="86">
        <v>3</v>
      </c>
      <c r="B431" s="107" t="s">
        <v>15</v>
      </c>
      <c r="C431" s="108"/>
      <c r="D431" s="108"/>
      <c r="E431" s="109"/>
      <c r="F431" s="85">
        <f>SUM(F430)*15%</f>
        <v>23.188800000000001</v>
      </c>
      <c r="G431" s="35">
        <f>SUM(F431/F434)</f>
        <v>0.11857707509881424</v>
      </c>
    </row>
    <row r="432" spans="1:12" ht="15.6" thickTop="1" thickBot="1" x14ac:dyDescent="0.35">
      <c r="A432" s="84" t="s">
        <v>16</v>
      </c>
      <c r="B432" s="110" t="s">
        <v>42</v>
      </c>
      <c r="C432" s="111"/>
      <c r="D432" s="111"/>
      <c r="E432" s="112"/>
      <c r="F432" s="87">
        <f>SUM(F430:F431)</f>
        <v>177.7808</v>
      </c>
    </row>
    <row r="433" spans="1:12" ht="15.6" thickTop="1" thickBot="1" x14ac:dyDescent="0.35">
      <c r="A433" s="86">
        <v>4</v>
      </c>
      <c r="B433" s="107" t="s">
        <v>17</v>
      </c>
      <c r="C433" s="108"/>
      <c r="D433" s="108"/>
      <c r="E433" s="109"/>
      <c r="F433" s="85">
        <f>SUM(F432)*10%</f>
        <v>17.778079999999999</v>
      </c>
      <c r="G433" s="35">
        <f>SUM(F433/F434)</f>
        <v>9.0909090909090912E-2</v>
      </c>
      <c r="I433" s="31"/>
      <c r="L433" s="63"/>
    </row>
    <row r="434" spans="1:12" ht="15.6" thickTop="1" thickBot="1" x14ac:dyDescent="0.35">
      <c r="A434" s="84" t="s">
        <v>18</v>
      </c>
      <c r="B434" s="110" t="s">
        <v>19</v>
      </c>
      <c r="C434" s="111"/>
      <c r="D434" s="111"/>
      <c r="E434" s="112"/>
      <c r="F434" s="87">
        <f>SUM(F432:F433)</f>
        <v>195.55887999999999</v>
      </c>
      <c r="G434" s="37">
        <f>SUM(G426,G429,G431,G433)</f>
        <v>1</v>
      </c>
      <c r="I434" s="27"/>
      <c r="J434" s="53"/>
      <c r="K434" s="39"/>
      <c r="L434" s="65"/>
    </row>
    <row r="435" spans="1:12" s="13" customFormat="1" ht="15.6" thickTop="1" thickBot="1" x14ac:dyDescent="0.35">
      <c r="A435" s="38"/>
      <c r="B435" s="14"/>
      <c r="C435" s="14"/>
      <c r="D435" s="14"/>
      <c r="E435" s="14"/>
      <c r="F435" s="52"/>
      <c r="H435" s="27"/>
      <c r="I435" s="53"/>
      <c r="J435" s="39"/>
      <c r="K435" s="39"/>
    </row>
    <row r="436" spans="1:12" ht="44.4" thickTop="1" thickBot="1" x14ac:dyDescent="0.35">
      <c r="A436" s="70" t="s">
        <v>2</v>
      </c>
      <c r="B436" s="71" t="s">
        <v>1</v>
      </c>
      <c r="C436" s="72" t="s">
        <v>0</v>
      </c>
      <c r="D436" s="33" t="s">
        <v>20</v>
      </c>
      <c r="E436" s="44"/>
      <c r="F436" s="20"/>
      <c r="G436" s="20"/>
      <c r="K436" s="28"/>
    </row>
    <row r="437" spans="1:12" ht="102" thickTop="1" thickBot="1" x14ac:dyDescent="0.35">
      <c r="A437" s="1" t="s">
        <v>192</v>
      </c>
      <c r="B437" s="2" t="s">
        <v>141</v>
      </c>
      <c r="C437" s="4" t="s">
        <v>25</v>
      </c>
      <c r="D437" s="3">
        <v>1</v>
      </c>
      <c r="E437" s="44"/>
      <c r="F437" s="20"/>
      <c r="G437" s="20"/>
      <c r="K437" s="28"/>
    </row>
    <row r="438" spans="1:12" ht="30" thickTop="1" thickBot="1" x14ac:dyDescent="0.35">
      <c r="A438" s="70" t="s">
        <v>3</v>
      </c>
      <c r="B438" s="71" t="s">
        <v>4</v>
      </c>
      <c r="C438" s="71" t="s">
        <v>0</v>
      </c>
      <c r="D438" s="71" t="s">
        <v>5</v>
      </c>
      <c r="E438" s="71" t="s">
        <v>6</v>
      </c>
      <c r="F438" s="71" t="s">
        <v>7</v>
      </c>
      <c r="G438" s="33" t="s">
        <v>8</v>
      </c>
    </row>
    <row r="439" spans="1:12" ht="15" thickTop="1" x14ac:dyDescent="0.3">
      <c r="A439" s="20"/>
      <c r="B439" s="73" t="s">
        <v>9</v>
      </c>
      <c r="C439" s="74"/>
      <c r="D439" s="74"/>
      <c r="E439" s="74"/>
      <c r="F439" s="74"/>
      <c r="G439" s="34"/>
    </row>
    <row r="440" spans="1:12" ht="15" thickBot="1" x14ac:dyDescent="0.35">
      <c r="A440" s="75" t="s">
        <v>10</v>
      </c>
      <c r="B440" s="76" t="s">
        <v>426</v>
      </c>
      <c r="C440" s="76" t="s">
        <v>40</v>
      </c>
      <c r="D440" s="83">
        <v>3.4</v>
      </c>
      <c r="E440" s="77">
        <v>40.36</v>
      </c>
      <c r="F440" s="78">
        <f>PRODUCT(D440:E440)</f>
        <v>137.22399999999999</v>
      </c>
      <c r="G440" s="34"/>
    </row>
    <row r="441" spans="1:12" ht="15.6" thickTop="1" thickBot="1" x14ac:dyDescent="0.35">
      <c r="A441" s="79">
        <v>1</v>
      </c>
      <c r="B441" s="110" t="s">
        <v>13</v>
      </c>
      <c r="C441" s="111"/>
      <c r="D441" s="111"/>
      <c r="E441" s="112"/>
      <c r="F441" s="80">
        <f>SUM(F440:F440)</f>
        <v>137.22399999999999</v>
      </c>
      <c r="G441" s="35">
        <f>SUM(F441/F449)</f>
        <v>0.55719766573386209</v>
      </c>
      <c r="I441" s="45"/>
    </row>
    <row r="442" spans="1:12" ht="15" thickTop="1" x14ac:dyDescent="0.3">
      <c r="A442" s="20"/>
      <c r="B442" s="81" t="s">
        <v>330</v>
      </c>
      <c r="C442" s="76"/>
      <c r="D442" s="76"/>
      <c r="E442" s="76"/>
      <c r="F442" s="82"/>
      <c r="G442" s="36"/>
    </row>
    <row r="443" spans="1:12" ht="15" thickBot="1" x14ac:dyDescent="0.35">
      <c r="A443" s="75" t="s">
        <v>12</v>
      </c>
      <c r="B443" s="76" t="s">
        <v>345</v>
      </c>
      <c r="C443" s="76" t="s">
        <v>25</v>
      </c>
      <c r="D443" s="83">
        <v>1</v>
      </c>
      <c r="E443" s="78">
        <v>57.46</v>
      </c>
      <c r="F443" s="78">
        <f>D443*E443</f>
        <v>57.46</v>
      </c>
      <c r="G443" s="34"/>
      <c r="J443" s="55"/>
      <c r="K443" s="56"/>
      <c r="L443" s="56"/>
    </row>
    <row r="444" spans="1:12" ht="15.6" thickTop="1" thickBot="1" x14ac:dyDescent="0.35">
      <c r="A444" s="79">
        <v>2</v>
      </c>
      <c r="B444" s="110" t="s">
        <v>342</v>
      </c>
      <c r="C444" s="111"/>
      <c r="D444" s="111"/>
      <c r="E444" s="112"/>
      <c r="F444" s="80">
        <f>SUM(F443)</f>
        <v>57.46</v>
      </c>
      <c r="G444" s="35">
        <f>SUM(F444/F449)</f>
        <v>0.23331616825823268</v>
      </c>
    </row>
    <row r="445" spans="1:12" ht="15.6" thickTop="1" thickBot="1" x14ac:dyDescent="0.35">
      <c r="A445" s="84" t="s">
        <v>14</v>
      </c>
      <c r="B445" s="110" t="s">
        <v>41</v>
      </c>
      <c r="C445" s="111"/>
      <c r="D445" s="111"/>
      <c r="E445" s="112"/>
      <c r="F445" s="85">
        <f>SUM(F441,F444)</f>
        <v>194.684</v>
      </c>
      <c r="G445" s="15"/>
    </row>
    <row r="446" spans="1:12" ht="15.6" thickTop="1" thickBot="1" x14ac:dyDescent="0.35">
      <c r="A446" s="86">
        <v>3</v>
      </c>
      <c r="B446" s="107" t="s">
        <v>15</v>
      </c>
      <c r="C446" s="108"/>
      <c r="D446" s="108"/>
      <c r="E446" s="109"/>
      <c r="F446" s="85">
        <f>SUM(F445)*15%</f>
        <v>29.202599999999997</v>
      </c>
      <c r="G446" s="35">
        <f>SUM(F446/F449)</f>
        <v>0.11857707509881421</v>
      </c>
    </row>
    <row r="447" spans="1:12" ht="15.6" thickTop="1" thickBot="1" x14ac:dyDescent="0.35">
      <c r="A447" s="84" t="s">
        <v>16</v>
      </c>
      <c r="B447" s="110" t="s">
        <v>42</v>
      </c>
      <c r="C447" s="111"/>
      <c r="D447" s="111"/>
      <c r="E447" s="112"/>
      <c r="F447" s="87">
        <f>SUM(F445:F446)</f>
        <v>223.88659999999999</v>
      </c>
    </row>
    <row r="448" spans="1:12" ht="15.6" thickTop="1" thickBot="1" x14ac:dyDescent="0.35">
      <c r="A448" s="86">
        <v>4</v>
      </c>
      <c r="B448" s="107" t="s">
        <v>17</v>
      </c>
      <c r="C448" s="108"/>
      <c r="D448" s="108"/>
      <c r="E448" s="109"/>
      <c r="F448" s="85">
        <f>SUM(F447)*10%</f>
        <v>22.388660000000002</v>
      </c>
      <c r="G448" s="35">
        <f>SUM(F448/F449)</f>
        <v>9.0909090909090912E-2</v>
      </c>
      <c r="I448" s="31"/>
      <c r="L448" s="63"/>
    </row>
    <row r="449" spans="1:14" ht="15.6" thickTop="1" thickBot="1" x14ac:dyDescent="0.35">
      <c r="A449" s="84" t="s">
        <v>18</v>
      </c>
      <c r="B449" s="110" t="s">
        <v>19</v>
      </c>
      <c r="C449" s="111"/>
      <c r="D449" s="111"/>
      <c r="E449" s="112"/>
      <c r="F449" s="87">
        <f>SUM(F447:F448)</f>
        <v>246.27526</v>
      </c>
      <c r="G449" s="37">
        <f>SUM(G441,G444,G446,G448)</f>
        <v>0.99999999999999989</v>
      </c>
      <c r="I449" s="27"/>
      <c r="J449" s="53"/>
      <c r="K449" s="39"/>
      <c r="L449" s="65"/>
      <c r="N449" s="56"/>
    </row>
    <row r="450" spans="1:14" s="13" customFormat="1" ht="15.6" thickTop="1" thickBot="1" x14ac:dyDescent="0.35">
      <c r="A450" s="38"/>
      <c r="B450" s="14"/>
      <c r="C450" s="14"/>
      <c r="D450" s="14"/>
      <c r="E450" s="14"/>
      <c r="F450" s="52"/>
      <c r="H450" s="27"/>
      <c r="I450" s="53"/>
      <c r="J450" s="39"/>
      <c r="K450" s="39"/>
    </row>
    <row r="451" spans="1:14" ht="44.4" thickTop="1" thickBot="1" x14ac:dyDescent="0.35">
      <c r="A451" s="70" t="s">
        <v>2</v>
      </c>
      <c r="B451" s="71" t="s">
        <v>1</v>
      </c>
      <c r="C451" s="72" t="s">
        <v>0</v>
      </c>
      <c r="D451" s="33" t="s">
        <v>20</v>
      </c>
      <c r="E451" s="44"/>
      <c r="F451" s="20"/>
      <c r="G451" s="20"/>
      <c r="K451" s="28"/>
    </row>
    <row r="452" spans="1:14" ht="134.4" customHeight="1" thickTop="1" thickBot="1" x14ac:dyDescent="0.35">
      <c r="A452" s="1" t="s">
        <v>193</v>
      </c>
      <c r="B452" s="2" t="s">
        <v>36</v>
      </c>
      <c r="C452" s="4" t="s">
        <v>25</v>
      </c>
      <c r="D452" s="3">
        <v>1</v>
      </c>
      <c r="E452" s="44"/>
      <c r="F452" s="20"/>
      <c r="G452" s="20"/>
      <c r="K452" s="28"/>
    </row>
    <row r="453" spans="1:14" ht="30" thickTop="1" thickBot="1" x14ac:dyDescent="0.35">
      <c r="A453" s="70" t="s">
        <v>3</v>
      </c>
      <c r="B453" s="71" t="s">
        <v>4</v>
      </c>
      <c r="C453" s="71" t="s">
        <v>0</v>
      </c>
      <c r="D453" s="71" t="s">
        <v>5</v>
      </c>
      <c r="E453" s="71" t="s">
        <v>6</v>
      </c>
      <c r="F453" s="71" t="s">
        <v>7</v>
      </c>
      <c r="G453" s="33" t="s">
        <v>8</v>
      </c>
    </row>
    <row r="454" spans="1:14" ht="15" thickTop="1" x14ac:dyDescent="0.3">
      <c r="A454" s="20"/>
      <c r="B454" s="73" t="s">
        <v>9</v>
      </c>
      <c r="C454" s="74"/>
      <c r="D454" s="74"/>
      <c r="E454" s="74"/>
      <c r="F454" s="74"/>
      <c r="G454" s="34"/>
    </row>
    <row r="455" spans="1:14" ht="15" thickBot="1" x14ac:dyDescent="0.35">
      <c r="A455" s="75" t="s">
        <v>10</v>
      </c>
      <c r="B455" s="76" t="s">
        <v>426</v>
      </c>
      <c r="C455" s="76" t="s">
        <v>40</v>
      </c>
      <c r="D455" s="83">
        <v>3</v>
      </c>
      <c r="E455" s="77">
        <v>40.36</v>
      </c>
      <c r="F455" s="78">
        <f>PRODUCT(D455:E455)</f>
        <v>121.08</v>
      </c>
      <c r="G455" s="34"/>
    </row>
    <row r="456" spans="1:14" ht="15.6" thickTop="1" thickBot="1" x14ac:dyDescent="0.35">
      <c r="A456" s="79">
        <v>1</v>
      </c>
      <c r="B456" s="110" t="s">
        <v>13</v>
      </c>
      <c r="C456" s="111"/>
      <c r="D456" s="111"/>
      <c r="E456" s="112"/>
      <c r="F456" s="80">
        <f>SUM(F455:F455)</f>
        <v>121.08</v>
      </c>
      <c r="G456" s="35">
        <f>SUM(F456/F464)</f>
        <v>0.40766393381218474</v>
      </c>
      <c r="I456" s="45"/>
    </row>
    <row r="457" spans="1:14" ht="15" thickTop="1" x14ac:dyDescent="0.3">
      <c r="A457" s="20"/>
      <c r="B457" s="81" t="s">
        <v>330</v>
      </c>
      <c r="C457" s="76"/>
      <c r="D457" s="76"/>
      <c r="E457" s="76"/>
      <c r="F457" s="82"/>
      <c r="G457" s="36"/>
    </row>
    <row r="458" spans="1:14" ht="29.4" thickBot="1" x14ac:dyDescent="0.35">
      <c r="A458" s="75" t="s">
        <v>12</v>
      </c>
      <c r="B458" s="76" t="s">
        <v>346</v>
      </c>
      <c r="C458" s="76" t="s">
        <v>25</v>
      </c>
      <c r="D458" s="83">
        <v>1</v>
      </c>
      <c r="E458" s="78">
        <v>113.71</v>
      </c>
      <c r="F458" s="78">
        <f>D458*E458</f>
        <v>113.71</v>
      </c>
      <c r="G458" s="34"/>
      <c r="J458" s="55"/>
      <c r="K458" s="56"/>
      <c r="L458" s="56"/>
      <c r="M458" s="31"/>
    </row>
    <row r="459" spans="1:14" ht="15.6" thickTop="1" thickBot="1" x14ac:dyDescent="0.35">
      <c r="A459" s="79">
        <v>2</v>
      </c>
      <c r="B459" s="110" t="s">
        <v>342</v>
      </c>
      <c r="C459" s="111"/>
      <c r="D459" s="111"/>
      <c r="E459" s="112"/>
      <c r="F459" s="80">
        <f>SUM(F458)</f>
        <v>113.71</v>
      </c>
      <c r="G459" s="35">
        <f>SUM(F459/F464)</f>
        <v>0.38284990017991016</v>
      </c>
      <c r="M459" s="31"/>
    </row>
    <row r="460" spans="1:14" ht="15.6" thickTop="1" thickBot="1" x14ac:dyDescent="0.35">
      <c r="A460" s="84" t="s">
        <v>14</v>
      </c>
      <c r="B460" s="110" t="s">
        <v>41</v>
      </c>
      <c r="C460" s="111"/>
      <c r="D460" s="111"/>
      <c r="E460" s="112"/>
      <c r="F460" s="85">
        <f>SUM(F456,F459)</f>
        <v>234.79</v>
      </c>
      <c r="G460" s="15"/>
      <c r="M460" s="66"/>
    </row>
    <row r="461" spans="1:14" ht="15.6" thickTop="1" thickBot="1" x14ac:dyDescent="0.35">
      <c r="A461" s="86">
        <v>3</v>
      </c>
      <c r="B461" s="107" t="s">
        <v>15</v>
      </c>
      <c r="C461" s="108"/>
      <c r="D461" s="108"/>
      <c r="E461" s="109"/>
      <c r="F461" s="85">
        <f>SUM(F460)*15%</f>
        <v>35.218499999999999</v>
      </c>
      <c r="G461" s="35">
        <f>SUM(F461/F464)</f>
        <v>0.11857707509881424</v>
      </c>
    </row>
    <row r="462" spans="1:14" ht="15.6" thickTop="1" thickBot="1" x14ac:dyDescent="0.35">
      <c r="A462" s="84" t="s">
        <v>16</v>
      </c>
      <c r="B462" s="110" t="s">
        <v>42</v>
      </c>
      <c r="C462" s="111"/>
      <c r="D462" s="111"/>
      <c r="E462" s="112"/>
      <c r="F462" s="87">
        <f>SUM(F460:F461)</f>
        <v>270.00849999999997</v>
      </c>
      <c r="M462" s="61"/>
    </row>
    <row r="463" spans="1:14" ht="15.6" thickTop="1" thickBot="1" x14ac:dyDescent="0.35">
      <c r="A463" s="86">
        <v>4</v>
      </c>
      <c r="B463" s="107" t="s">
        <v>17</v>
      </c>
      <c r="C463" s="108"/>
      <c r="D463" s="108"/>
      <c r="E463" s="109"/>
      <c r="F463" s="85">
        <f>SUM(F462)*10%</f>
        <v>27.00085</v>
      </c>
      <c r="G463" s="35">
        <f>SUM(F463/F464)</f>
        <v>9.0909090909090912E-2</v>
      </c>
      <c r="I463" s="31"/>
    </row>
    <row r="464" spans="1:14" ht="15.6" thickTop="1" thickBot="1" x14ac:dyDescent="0.35">
      <c r="A464" s="84" t="s">
        <v>18</v>
      </c>
      <c r="B464" s="110" t="s">
        <v>19</v>
      </c>
      <c r="C464" s="111"/>
      <c r="D464" s="111"/>
      <c r="E464" s="112"/>
      <c r="F464" s="87">
        <f>SUM(F462:F463)</f>
        <v>297.00934999999998</v>
      </c>
      <c r="G464" s="37">
        <f>SUM(G456,G459,G461,G463)</f>
        <v>1</v>
      </c>
      <c r="I464" s="31"/>
      <c r="J464" s="66"/>
      <c r="K464" s="43"/>
      <c r="L464" s="39"/>
    </row>
    <row r="465" spans="1:13" s="13" customFormat="1" ht="15.6" thickTop="1" thickBot="1" x14ac:dyDescent="0.35">
      <c r="A465" s="38"/>
      <c r="B465" s="14"/>
      <c r="C465" s="14"/>
      <c r="D465" s="14"/>
      <c r="E465" s="14"/>
      <c r="F465" s="52"/>
      <c r="H465" s="27"/>
      <c r="I465" s="53"/>
      <c r="J465" s="39"/>
      <c r="K465" s="39"/>
    </row>
    <row r="466" spans="1:13" ht="44.4" thickTop="1" thickBot="1" x14ac:dyDescent="0.35">
      <c r="A466" s="70" t="s">
        <v>2</v>
      </c>
      <c r="B466" s="71" t="s">
        <v>1</v>
      </c>
      <c r="C466" s="72" t="s">
        <v>0</v>
      </c>
      <c r="D466" s="33" t="s">
        <v>20</v>
      </c>
      <c r="E466" s="44"/>
      <c r="F466" s="20"/>
      <c r="G466" s="20"/>
      <c r="K466" s="28"/>
    </row>
    <row r="467" spans="1:13" ht="165.6" customHeight="1" thickTop="1" x14ac:dyDescent="0.3">
      <c r="A467" s="1" t="s">
        <v>194</v>
      </c>
      <c r="B467" s="17" t="s">
        <v>77</v>
      </c>
      <c r="C467" s="24"/>
      <c r="D467" s="24"/>
      <c r="E467" s="44"/>
      <c r="F467" s="20"/>
      <c r="G467" s="20"/>
      <c r="K467" s="28"/>
    </row>
    <row r="468" spans="1:13" ht="15" thickBot="1" x14ac:dyDescent="0.35">
      <c r="A468" s="5" t="s">
        <v>195</v>
      </c>
      <c r="B468" s="18" t="s">
        <v>27</v>
      </c>
      <c r="C468" s="49" t="s">
        <v>25</v>
      </c>
      <c r="D468" s="50">
        <v>1</v>
      </c>
      <c r="E468" s="44"/>
      <c r="F468" s="20"/>
      <c r="G468" s="20"/>
      <c r="K468" s="28"/>
    </row>
    <row r="469" spans="1:13" ht="30" thickTop="1" thickBot="1" x14ac:dyDescent="0.35">
      <c r="A469" s="70" t="s">
        <v>3</v>
      </c>
      <c r="B469" s="71" t="s">
        <v>4</v>
      </c>
      <c r="C469" s="71" t="s">
        <v>0</v>
      </c>
      <c r="D469" s="71" t="s">
        <v>5</v>
      </c>
      <c r="E469" s="71" t="s">
        <v>6</v>
      </c>
      <c r="F469" s="71" t="s">
        <v>7</v>
      </c>
      <c r="G469" s="33" t="s">
        <v>8</v>
      </c>
    </row>
    <row r="470" spans="1:13" ht="15" thickTop="1" x14ac:dyDescent="0.3">
      <c r="A470" s="20"/>
      <c r="B470" s="73" t="s">
        <v>9</v>
      </c>
      <c r="C470" s="74"/>
      <c r="D470" s="74"/>
      <c r="E470" s="74"/>
      <c r="F470" s="74"/>
      <c r="G470" s="34"/>
    </row>
    <row r="471" spans="1:13" ht="15" thickBot="1" x14ac:dyDescent="0.35">
      <c r="A471" s="75" t="s">
        <v>10</v>
      </c>
      <c r="B471" s="76" t="s">
        <v>426</v>
      </c>
      <c r="C471" s="76" t="s">
        <v>40</v>
      </c>
      <c r="D471" s="83">
        <v>0.5</v>
      </c>
      <c r="E471" s="77">
        <v>40.36</v>
      </c>
      <c r="F471" s="78">
        <f>PRODUCT(D471:E471)</f>
        <v>20.18</v>
      </c>
      <c r="G471" s="34"/>
    </row>
    <row r="472" spans="1:13" ht="15.6" thickTop="1" thickBot="1" x14ac:dyDescent="0.35">
      <c r="A472" s="79">
        <v>1</v>
      </c>
      <c r="B472" s="110" t="s">
        <v>13</v>
      </c>
      <c r="C472" s="111"/>
      <c r="D472" s="111"/>
      <c r="E472" s="112"/>
      <c r="F472" s="80">
        <f>SUM(F471:F471)</f>
        <v>20.18</v>
      </c>
      <c r="G472" s="35">
        <f>SUM(F472/F480)</f>
        <v>0.20126885150088919</v>
      </c>
      <c r="I472" s="45"/>
    </row>
    <row r="473" spans="1:13" ht="15" thickTop="1" x14ac:dyDescent="0.3">
      <c r="A473" s="20"/>
      <c r="B473" s="81" t="s">
        <v>330</v>
      </c>
      <c r="C473" s="76"/>
      <c r="D473" s="76"/>
      <c r="E473" s="76"/>
      <c r="F473" s="82"/>
      <c r="G473" s="36"/>
    </row>
    <row r="474" spans="1:13" ht="43.8" thickBot="1" x14ac:dyDescent="0.35">
      <c r="A474" s="75" t="s">
        <v>12</v>
      </c>
      <c r="B474" s="76" t="s">
        <v>363</v>
      </c>
      <c r="C474" s="76" t="s">
        <v>25</v>
      </c>
      <c r="D474" s="83">
        <v>1</v>
      </c>
      <c r="E474" s="78">
        <v>59.08</v>
      </c>
      <c r="F474" s="78">
        <f>D474*E474</f>
        <v>59.08</v>
      </c>
      <c r="G474" s="34"/>
      <c r="J474" s="55"/>
      <c r="K474" s="56"/>
      <c r="L474" s="56"/>
    </row>
    <row r="475" spans="1:13" ht="15.6" thickTop="1" thickBot="1" x14ac:dyDescent="0.35">
      <c r="A475" s="79">
        <v>2</v>
      </c>
      <c r="B475" s="110" t="s">
        <v>342</v>
      </c>
      <c r="C475" s="111"/>
      <c r="D475" s="111"/>
      <c r="E475" s="112"/>
      <c r="F475" s="80">
        <f>SUM(F474)</f>
        <v>59.08</v>
      </c>
      <c r="G475" s="35">
        <f>SUM(F475/F480)</f>
        <v>0.58924498249120583</v>
      </c>
      <c r="M475" s="31"/>
    </row>
    <row r="476" spans="1:13" ht="15.6" thickTop="1" thickBot="1" x14ac:dyDescent="0.35">
      <c r="A476" s="84" t="s">
        <v>14</v>
      </c>
      <c r="B476" s="110" t="s">
        <v>41</v>
      </c>
      <c r="C476" s="111"/>
      <c r="D476" s="111"/>
      <c r="E476" s="112"/>
      <c r="F476" s="85">
        <f>SUM(F472,F475)</f>
        <v>79.259999999999991</v>
      </c>
      <c r="G476" s="15"/>
      <c r="M476" s="31"/>
    </row>
    <row r="477" spans="1:13" ht="15.6" thickTop="1" thickBot="1" x14ac:dyDescent="0.35">
      <c r="A477" s="86">
        <v>3</v>
      </c>
      <c r="B477" s="107" t="s">
        <v>15</v>
      </c>
      <c r="C477" s="108"/>
      <c r="D477" s="108"/>
      <c r="E477" s="109"/>
      <c r="F477" s="85">
        <f>SUM(F476)*15%</f>
        <v>11.888999999999998</v>
      </c>
      <c r="G477" s="35">
        <f>SUM(F477/F480)</f>
        <v>0.11857707509881422</v>
      </c>
      <c r="M477" s="66"/>
    </row>
    <row r="478" spans="1:13" ht="15.6" thickTop="1" thickBot="1" x14ac:dyDescent="0.35">
      <c r="A478" s="84" t="s">
        <v>16</v>
      </c>
      <c r="B478" s="110" t="s">
        <v>42</v>
      </c>
      <c r="C478" s="111"/>
      <c r="D478" s="111"/>
      <c r="E478" s="112"/>
      <c r="F478" s="87">
        <f>SUM(F476:F477)</f>
        <v>91.148999999999987</v>
      </c>
      <c r="M478" s="43"/>
    </row>
    <row r="479" spans="1:13" ht="15.6" thickTop="1" thickBot="1" x14ac:dyDescent="0.35">
      <c r="A479" s="86">
        <v>4</v>
      </c>
      <c r="B479" s="107" t="s">
        <v>17</v>
      </c>
      <c r="C479" s="108"/>
      <c r="D479" s="108"/>
      <c r="E479" s="109"/>
      <c r="F479" s="85">
        <f>SUM(F478)*10%</f>
        <v>9.1148999999999987</v>
      </c>
      <c r="G479" s="35">
        <f>SUM(F479/F480)</f>
        <v>9.0909090909090912E-2</v>
      </c>
      <c r="I479" s="31"/>
      <c r="L479" s="63"/>
    </row>
    <row r="480" spans="1:13" ht="15.6" thickTop="1" thickBot="1" x14ac:dyDescent="0.35">
      <c r="A480" s="84" t="s">
        <v>18</v>
      </c>
      <c r="B480" s="110" t="s">
        <v>19</v>
      </c>
      <c r="C480" s="111"/>
      <c r="D480" s="111"/>
      <c r="E480" s="112"/>
      <c r="F480" s="87">
        <f>SUM(F478:F479)</f>
        <v>100.26389999999998</v>
      </c>
      <c r="G480" s="37">
        <f>SUM(G472,G475,G477,G479)</f>
        <v>1</v>
      </c>
      <c r="I480" s="31"/>
      <c r="J480" s="66"/>
      <c r="K480" s="43"/>
      <c r="L480" s="39"/>
    </row>
    <row r="481" spans="1:13" s="13" customFormat="1" ht="15.6" thickTop="1" thickBot="1" x14ac:dyDescent="0.35">
      <c r="A481" s="38"/>
      <c r="B481" s="14"/>
      <c r="C481" s="14"/>
      <c r="D481" s="14"/>
      <c r="E481" s="14"/>
      <c r="F481" s="52"/>
      <c r="H481" s="27"/>
      <c r="I481" s="53"/>
      <c r="J481" s="39"/>
      <c r="K481" s="39"/>
    </row>
    <row r="482" spans="1:13" ht="44.4" thickTop="1" thickBot="1" x14ac:dyDescent="0.35">
      <c r="A482" s="70" t="s">
        <v>2</v>
      </c>
      <c r="B482" s="71" t="s">
        <v>1</v>
      </c>
      <c r="C482" s="72" t="s">
        <v>0</v>
      </c>
      <c r="D482" s="33" t="s">
        <v>20</v>
      </c>
      <c r="E482" s="44"/>
      <c r="F482" s="20"/>
      <c r="G482" s="20"/>
      <c r="K482" s="28"/>
    </row>
    <row r="483" spans="1:13" ht="157.80000000000001" customHeight="1" thickTop="1" x14ac:dyDescent="0.3">
      <c r="A483" s="1" t="s">
        <v>194</v>
      </c>
      <c r="B483" s="17" t="s">
        <v>77</v>
      </c>
      <c r="C483" s="24"/>
      <c r="D483" s="24"/>
      <c r="E483" s="44"/>
      <c r="F483" s="20"/>
      <c r="G483" s="20"/>
      <c r="K483" s="28"/>
    </row>
    <row r="484" spans="1:13" ht="15" thickBot="1" x14ac:dyDescent="0.35">
      <c r="A484" s="5" t="s">
        <v>396</v>
      </c>
      <c r="B484" s="18" t="s">
        <v>397</v>
      </c>
      <c r="C484" s="49" t="s">
        <v>25</v>
      </c>
      <c r="D484" s="50">
        <v>1</v>
      </c>
      <c r="E484" s="44"/>
      <c r="F484" s="20"/>
      <c r="G484" s="20"/>
      <c r="K484" s="28"/>
    </row>
    <row r="485" spans="1:13" ht="30" thickTop="1" thickBot="1" x14ac:dyDescent="0.35">
      <c r="A485" s="70" t="s">
        <v>3</v>
      </c>
      <c r="B485" s="71" t="s">
        <v>4</v>
      </c>
      <c r="C485" s="71" t="s">
        <v>0</v>
      </c>
      <c r="D485" s="71" t="s">
        <v>5</v>
      </c>
      <c r="E485" s="71" t="s">
        <v>6</v>
      </c>
      <c r="F485" s="71" t="s">
        <v>7</v>
      </c>
      <c r="G485" s="33" t="s">
        <v>8</v>
      </c>
    </row>
    <row r="486" spans="1:13" ht="15" thickTop="1" x14ac:dyDescent="0.3">
      <c r="A486" s="20"/>
      <c r="B486" s="73" t="s">
        <v>9</v>
      </c>
      <c r="C486" s="74"/>
      <c r="D486" s="74"/>
      <c r="E486" s="74"/>
      <c r="F486" s="74"/>
      <c r="G486" s="34"/>
    </row>
    <row r="487" spans="1:13" ht="15" thickBot="1" x14ac:dyDescent="0.35">
      <c r="A487" s="75" t="s">
        <v>10</v>
      </c>
      <c r="B487" s="76" t="s">
        <v>426</v>
      </c>
      <c r="C487" s="76" t="s">
        <v>40</v>
      </c>
      <c r="D487" s="83">
        <v>0.5</v>
      </c>
      <c r="E487" s="77">
        <v>40.36</v>
      </c>
      <c r="F487" s="78">
        <f>PRODUCT(D487:E487)</f>
        <v>20.18</v>
      </c>
      <c r="G487" s="34"/>
    </row>
    <row r="488" spans="1:13" ht="15.6" thickTop="1" thickBot="1" x14ac:dyDescent="0.35">
      <c r="A488" s="79">
        <v>1</v>
      </c>
      <c r="B488" s="110" t="s">
        <v>13</v>
      </c>
      <c r="C488" s="111"/>
      <c r="D488" s="111"/>
      <c r="E488" s="112"/>
      <c r="F488" s="80">
        <f>SUM(F487:F487)</f>
        <v>20.18</v>
      </c>
      <c r="G488" s="35">
        <f>SUM(F488/F496)</f>
        <v>0.11460179001408387</v>
      </c>
      <c r="I488" s="45"/>
    </row>
    <row r="489" spans="1:13" ht="15" thickTop="1" x14ac:dyDescent="0.3">
      <c r="A489" s="20"/>
      <c r="B489" s="81" t="s">
        <v>330</v>
      </c>
      <c r="C489" s="76"/>
      <c r="D489" s="76"/>
      <c r="E489" s="76"/>
      <c r="F489" s="82"/>
      <c r="G489" s="36"/>
    </row>
    <row r="490" spans="1:13" ht="43.8" thickBot="1" x14ac:dyDescent="0.35">
      <c r="A490" s="75" t="s">
        <v>12</v>
      </c>
      <c r="B490" s="76" t="s">
        <v>363</v>
      </c>
      <c r="C490" s="76" t="s">
        <v>25</v>
      </c>
      <c r="D490" s="83">
        <v>1</v>
      </c>
      <c r="E490" s="78">
        <v>119.02</v>
      </c>
      <c r="F490" s="78">
        <f>D490*E490</f>
        <v>119.02</v>
      </c>
      <c r="G490" s="34"/>
      <c r="J490" s="55"/>
      <c r="K490" s="56"/>
      <c r="L490" s="56"/>
    </row>
    <row r="491" spans="1:13" ht="15.6" thickTop="1" thickBot="1" x14ac:dyDescent="0.35">
      <c r="A491" s="79">
        <v>2</v>
      </c>
      <c r="B491" s="110" t="s">
        <v>342</v>
      </c>
      <c r="C491" s="111"/>
      <c r="D491" s="111"/>
      <c r="E491" s="112"/>
      <c r="F491" s="80">
        <f>SUM(F490)</f>
        <v>119.02</v>
      </c>
      <c r="G491" s="35">
        <f>SUM(F491/F496)</f>
        <v>0.67591204397801097</v>
      </c>
      <c r="M491" s="31"/>
    </row>
    <row r="492" spans="1:13" ht="15.6" thickTop="1" thickBot="1" x14ac:dyDescent="0.35">
      <c r="A492" s="84" t="s">
        <v>14</v>
      </c>
      <c r="B492" s="110" t="s">
        <v>41</v>
      </c>
      <c r="C492" s="111"/>
      <c r="D492" s="111"/>
      <c r="E492" s="112"/>
      <c r="F492" s="85">
        <f>SUM(F488,F491)</f>
        <v>139.19999999999999</v>
      </c>
      <c r="G492" s="15"/>
      <c r="M492" s="31"/>
    </row>
    <row r="493" spans="1:13" ht="15.6" thickTop="1" thickBot="1" x14ac:dyDescent="0.35">
      <c r="A493" s="86">
        <v>3</v>
      </c>
      <c r="B493" s="107" t="s">
        <v>15</v>
      </c>
      <c r="C493" s="108"/>
      <c r="D493" s="108"/>
      <c r="E493" s="109"/>
      <c r="F493" s="85">
        <f>SUM(F492)*15%</f>
        <v>20.88</v>
      </c>
      <c r="G493" s="35">
        <f>SUM(F493/F496)</f>
        <v>0.11857707509881422</v>
      </c>
    </row>
    <row r="494" spans="1:13" ht="15.6" thickTop="1" thickBot="1" x14ac:dyDescent="0.35">
      <c r="A494" s="84" t="s">
        <v>16</v>
      </c>
      <c r="B494" s="110" t="s">
        <v>42</v>
      </c>
      <c r="C494" s="111"/>
      <c r="D494" s="111"/>
      <c r="E494" s="112"/>
      <c r="F494" s="87">
        <f>SUM(F492:F493)</f>
        <v>160.07999999999998</v>
      </c>
      <c r="M494" s="43"/>
    </row>
    <row r="495" spans="1:13" ht="15.6" thickTop="1" thickBot="1" x14ac:dyDescent="0.35">
      <c r="A495" s="86">
        <v>4</v>
      </c>
      <c r="B495" s="107" t="s">
        <v>17</v>
      </c>
      <c r="C495" s="108"/>
      <c r="D495" s="108"/>
      <c r="E495" s="109"/>
      <c r="F495" s="85">
        <f>SUM(F494)*10%</f>
        <v>16.007999999999999</v>
      </c>
      <c r="G495" s="35">
        <f>SUM(F495/F496)</f>
        <v>9.0909090909090912E-2</v>
      </c>
      <c r="I495" s="31"/>
      <c r="L495" s="63"/>
    </row>
    <row r="496" spans="1:13" ht="15.6" thickTop="1" thickBot="1" x14ac:dyDescent="0.35">
      <c r="A496" s="84" t="s">
        <v>18</v>
      </c>
      <c r="B496" s="110" t="s">
        <v>19</v>
      </c>
      <c r="C496" s="111"/>
      <c r="D496" s="111"/>
      <c r="E496" s="112"/>
      <c r="F496" s="87">
        <f>SUM(F494:F495)</f>
        <v>176.08799999999999</v>
      </c>
      <c r="G496" s="37">
        <f>SUM(G488,G491,G493,G495)</f>
        <v>1</v>
      </c>
      <c r="I496" s="31"/>
      <c r="J496" s="66"/>
      <c r="K496" s="43"/>
      <c r="L496" s="39"/>
    </row>
    <row r="497" spans="1:13" s="13" customFormat="1" ht="15.6" thickTop="1" thickBot="1" x14ac:dyDescent="0.35">
      <c r="A497" s="38"/>
      <c r="B497" s="14"/>
      <c r="C497" s="14"/>
      <c r="D497" s="14"/>
      <c r="E497" s="14"/>
      <c r="F497" s="52"/>
      <c r="H497" s="27"/>
      <c r="I497" s="53"/>
      <c r="J497" s="39"/>
      <c r="K497" s="39"/>
    </row>
    <row r="498" spans="1:13" ht="44.4" thickTop="1" thickBot="1" x14ac:dyDescent="0.35">
      <c r="A498" s="70" t="s">
        <v>2</v>
      </c>
      <c r="B498" s="71" t="s">
        <v>1</v>
      </c>
      <c r="C498" s="72" t="s">
        <v>0</v>
      </c>
      <c r="D498" s="33" t="s">
        <v>20</v>
      </c>
      <c r="E498" s="44"/>
      <c r="F498" s="20"/>
      <c r="G498" s="20"/>
      <c r="K498" s="28"/>
    </row>
    <row r="499" spans="1:13" ht="107.4" customHeight="1" thickTop="1" x14ac:dyDescent="0.3">
      <c r="A499" s="1" t="s">
        <v>196</v>
      </c>
      <c r="B499" s="17" t="s">
        <v>97</v>
      </c>
      <c r="C499" s="6"/>
      <c r="D499" s="6"/>
      <c r="E499" s="44"/>
      <c r="F499" s="20"/>
      <c r="G499" s="20"/>
      <c r="K499" s="28"/>
    </row>
    <row r="500" spans="1:13" ht="15" thickBot="1" x14ac:dyDescent="0.35">
      <c r="A500" s="5" t="s">
        <v>197</v>
      </c>
      <c r="B500" s="18" t="s">
        <v>28</v>
      </c>
      <c r="C500" s="11" t="s">
        <v>25</v>
      </c>
      <c r="D500" s="10">
        <v>1</v>
      </c>
      <c r="E500" s="44"/>
      <c r="F500" s="20"/>
      <c r="G500" s="20"/>
      <c r="K500" s="28"/>
    </row>
    <row r="501" spans="1:13" ht="30" thickTop="1" thickBot="1" x14ac:dyDescent="0.35">
      <c r="A501" s="70" t="s">
        <v>3</v>
      </c>
      <c r="B501" s="71" t="s">
        <v>4</v>
      </c>
      <c r="C501" s="71" t="s">
        <v>0</v>
      </c>
      <c r="D501" s="71" t="s">
        <v>5</v>
      </c>
      <c r="E501" s="71" t="s">
        <v>6</v>
      </c>
      <c r="F501" s="71" t="s">
        <v>7</v>
      </c>
      <c r="G501" s="33" t="s">
        <v>8</v>
      </c>
    </row>
    <row r="502" spans="1:13" ht="15" thickTop="1" x14ac:dyDescent="0.3">
      <c r="A502" s="20"/>
      <c r="B502" s="73" t="s">
        <v>9</v>
      </c>
      <c r="C502" s="74"/>
      <c r="D502" s="74"/>
      <c r="E502" s="74"/>
      <c r="F502" s="74"/>
      <c r="G502" s="34"/>
    </row>
    <row r="503" spans="1:13" ht="15" thickBot="1" x14ac:dyDescent="0.35">
      <c r="A503" s="75" t="s">
        <v>10</v>
      </c>
      <c r="B503" s="76" t="s">
        <v>426</v>
      </c>
      <c r="C503" s="76" t="s">
        <v>40</v>
      </c>
      <c r="D503" s="83">
        <v>1</v>
      </c>
      <c r="E503" s="77">
        <v>40.36</v>
      </c>
      <c r="F503" s="78">
        <f>PRODUCT(D503:E503)</f>
        <v>40.36</v>
      </c>
      <c r="G503" s="34"/>
    </row>
    <row r="504" spans="1:13" ht="15.6" thickTop="1" thickBot="1" x14ac:dyDescent="0.35">
      <c r="A504" s="79">
        <v>1</v>
      </c>
      <c r="B504" s="110" t="s">
        <v>13</v>
      </c>
      <c r="C504" s="111"/>
      <c r="D504" s="111"/>
      <c r="E504" s="112"/>
      <c r="F504" s="80">
        <f>SUM(F503:F503)</f>
        <v>40.36</v>
      </c>
      <c r="G504" s="35">
        <f>SUM(F504/F512)</f>
        <v>0.57106028888349647</v>
      </c>
      <c r="I504" s="45"/>
    </row>
    <row r="505" spans="1:13" ht="15" thickTop="1" x14ac:dyDescent="0.3">
      <c r="A505" s="20"/>
      <c r="B505" s="81" t="s">
        <v>330</v>
      </c>
      <c r="C505" s="76"/>
      <c r="D505" s="76"/>
      <c r="E505" s="76"/>
      <c r="F505" s="82"/>
      <c r="G505" s="36"/>
    </row>
    <row r="506" spans="1:13" ht="15" thickBot="1" x14ac:dyDescent="0.35">
      <c r="A506" s="75" t="s">
        <v>12</v>
      </c>
      <c r="B506" s="76" t="s">
        <v>401</v>
      </c>
      <c r="C506" s="76" t="s">
        <v>25</v>
      </c>
      <c r="D506" s="83">
        <v>1</v>
      </c>
      <c r="E506" s="78">
        <v>15.51</v>
      </c>
      <c r="F506" s="78">
        <f>D506*E506</f>
        <v>15.51</v>
      </c>
      <c r="G506" s="34"/>
      <c r="J506" s="55"/>
      <c r="K506" s="56"/>
      <c r="L506" s="56"/>
      <c r="M506" s="31"/>
    </row>
    <row r="507" spans="1:13" ht="15.6" thickTop="1" thickBot="1" x14ac:dyDescent="0.35">
      <c r="A507" s="79">
        <v>2</v>
      </c>
      <c r="B507" s="110" t="s">
        <v>342</v>
      </c>
      <c r="C507" s="111"/>
      <c r="D507" s="111"/>
      <c r="E507" s="112"/>
      <c r="F507" s="80">
        <f>SUM(F506)</f>
        <v>15.51</v>
      </c>
      <c r="G507" s="35">
        <f>SUM(F507/F512)</f>
        <v>0.21945354510859838</v>
      </c>
      <c r="M507" s="31"/>
    </row>
    <row r="508" spans="1:13" ht="15.6" thickTop="1" thickBot="1" x14ac:dyDescent="0.35">
      <c r="A508" s="84" t="s">
        <v>14</v>
      </c>
      <c r="B508" s="110" t="s">
        <v>41</v>
      </c>
      <c r="C508" s="111"/>
      <c r="D508" s="111"/>
      <c r="E508" s="112"/>
      <c r="F508" s="85">
        <f>SUM(F504,F507)</f>
        <v>55.87</v>
      </c>
      <c r="G508" s="15"/>
      <c r="M508" s="66"/>
    </row>
    <row r="509" spans="1:13" ht="15.6" thickTop="1" thickBot="1" x14ac:dyDescent="0.35">
      <c r="A509" s="86">
        <v>3</v>
      </c>
      <c r="B509" s="107" t="s">
        <v>15</v>
      </c>
      <c r="C509" s="108"/>
      <c r="D509" s="108"/>
      <c r="E509" s="109"/>
      <c r="F509" s="85">
        <f>SUM(F508)*15%</f>
        <v>8.3804999999999996</v>
      </c>
      <c r="G509" s="35">
        <f>SUM(F509/F512)</f>
        <v>0.11857707509881422</v>
      </c>
    </row>
    <row r="510" spans="1:13" ht="15.6" thickTop="1" thickBot="1" x14ac:dyDescent="0.35">
      <c r="A510" s="84" t="s">
        <v>16</v>
      </c>
      <c r="B510" s="110" t="s">
        <v>42</v>
      </c>
      <c r="C510" s="111"/>
      <c r="D510" s="111"/>
      <c r="E510" s="112"/>
      <c r="F510" s="87">
        <f>SUM(F508:F509)</f>
        <v>64.250500000000002</v>
      </c>
      <c r="M510" s="61"/>
    </row>
    <row r="511" spans="1:13" ht="15.6" thickTop="1" thickBot="1" x14ac:dyDescent="0.35">
      <c r="A511" s="86">
        <v>4</v>
      </c>
      <c r="B511" s="107" t="s">
        <v>17</v>
      </c>
      <c r="C511" s="108"/>
      <c r="D511" s="108"/>
      <c r="E511" s="109"/>
      <c r="F511" s="85">
        <f>SUM(F510)*10%</f>
        <v>6.4250500000000006</v>
      </c>
      <c r="G511" s="35">
        <f>SUM(F511/F512)</f>
        <v>9.0909090909090912E-2</v>
      </c>
      <c r="I511" s="31"/>
    </row>
    <row r="512" spans="1:13" ht="15.6" thickTop="1" thickBot="1" x14ac:dyDescent="0.35">
      <c r="A512" s="84" t="s">
        <v>18</v>
      </c>
      <c r="B512" s="110" t="s">
        <v>19</v>
      </c>
      <c r="C512" s="111"/>
      <c r="D512" s="111"/>
      <c r="E512" s="112"/>
      <c r="F512" s="87">
        <f>SUM(F510:F511)</f>
        <v>70.675550000000001</v>
      </c>
      <c r="G512" s="37">
        <f>SUM(G504,G507,G509,G511)</f>
        <v>1</v>
      </c>
      <c r="I512" s="31"/>
      <c r="J512" s="66"/>
      <c r="K512" s="43"/>
      <c r="L512" s="39"/>
    </row>
    <row r="513" spans="1:13" s="13" customFormat="1" ht="15.6" thickTop="1" thickBot="1" x14ac:dyDescent="0.35">
      <c r="A513" s="38"/>
      <c r="B513" s="14"/>
      <c r="C513" s="14"/>
      <c r="D513" s="14"/>
      <c r="E513" s="14"/>
      <c r="F513" s="52"/>
      <c r="H513" s="27"/>
      <c r="I513" s="53"/>
      <c r="J513" s="39"/>
      <c r="K513" s="39"/>
    </row>
    <row r="514" spans="1:13" ht="44.4" thickTop="1" thickBot="1" x14ac:dyDescent="0.35">
      <c r="A514" s="70" t="s">
        <v>2</v>
      </c>
      <c r="B514" s="71" t="s">
        <v>1</v>
      </c>
      <c r="C514" s="72" t="s">
        <v>0</v>
      </c>
      <c r="D514" s="33" t="s">
        <v>20</v>
      </c>
      <c r="E514" s="44"/>
      <c r="F514" s="20"/>
      <c r="G514" s="20"/>
      <c r="K514" s="28"/>
    </row>
    <row r="515" spans="1:13" ht="107.4" customHeight="1" thickTop="1" x14ac:dyDescent="0.3">
      <c r="A515" s="1" t="s">
        <v>196</v>
      </c>
      <c r="B515" s="17" t="s">
        <v>97</v>
      </c>
      <c r="C515" s="6"/>
      <c r="D515" s="6"/>
      <c r="E515" s="44"/>
      <c r="F515" s="20"/>
      <c r="G515" s="20"/>
      <c r="K515" s="28"/>
    </row>
    <row r="516" spans="1:13" ht="15" thickBot="1" x14ac:dyDescent="0.35">
      <c r="A516" s="5" t="s">
        <v>198</v>
      </c>
      <c r="B516" s="18" t="s">
        <v>29</v>
      </c>
      <c r="C516" s="11" t="s">
        <v>25</v>
      </c>
      <c r="D516" s="10">
        <v>1</v>
      </c>
      <c r="E516" s="44"/>
      <c r="F516" s="20"/>
      <c r="G516" s="20"/>
      <c r="K516" s="28"/>
    </row>
    <row r="517" spans="1:13" ht="30" thickTop="1" thickBot="1" x14ac:dyDescent="0.35">
      <c r="A517" s="70" t="s">
        <v>3</v>
      </c>
      <c r="B517" s="71" t="s">
        <v>4</v>
      </c>
      <c r="C517" s="71" t="s">
        <v>0</v>
      </c>
      <c r="D517" s="71" t="s">
        <v>5</v>
      </c>
      <c r="E517" s="71" t="s">
        <v>6</v>
      </c>
      <c r="F517" s="71" t="s">
        <v>7</v>
      </c>
      <c r="G517" s="33" t="s">
        <v>8</v>
      </c>
    </row>
    <row r="518" spans="1:13" ht="15" thickTop="1" x14ac:dyDescent="0.3">
      <c r="A518" s="20"/>
      <c r="B518" s="73" t="s">
        <v>9</v>
      </c>
      <c r="C518" s="74"/>
      <c r="D518" s="74"/>
      <c r="E518" s="74"/>
      <c r="F518" s="74"/>
      <c r="G518" s="34"/>
    </row>
    <row r="519" spans="1:13" ht="15" thickBot="1" x14ac:dyDescent="0.35">
      <c r="A519" s="75" t="s">
        <v>10</v>
      </c>
      <c r="B519" s="76" t="s">
        <v>426</v>
      </c>
      <c r="C519" s="76" t="s">
        <v>40</v>
      </c>
      <c r="D519" s="83">
        <v>1.5</v>
      </c>
      <c r="E519" s="77">
        <v>40.36</v>
      </c>
      <c r="F519" s="78">
        <f>PRODUCT(D519:E519)</f>
        <v>60.54</v>
      </c>
      <c r="G519" s="34"/>
    </row>
    <row r="520" spans="1:13" ht="15.6" thickTop="1" thickBot="1" x14ac:dyDescent="0.35">
      <c r="A520" s="79">
        <v>1</v>
      </c>
      <c r="B520" s="110" t="s">
        <v>13</v>
      </c>
      <c r="C520" s="111"/>
      <c r="D520" s="111"/>
      <c r="E520" s="112"/>
      <c r="F520" s="80">
        <f>SUM(F519:F519)</f>
        <v>60.54</v>
      </c>
      <c r="G520" s="35">
        <f>SUM(F520/F528)</f>
        <v>0.61529580238983572</v>
      </c>
      <c r="I520" s="45"/>
    </row>
    <row r="521" spans="1:13" ht="15" thickTop="1" x14ac:dyDescent="0.3">
      <c r="A521" s="20"/>
      <c r="B521" s="81" t="s">
        <v>330</v>
      </c>
      <c r="C521" s="76"/>
      <c r="D521" s="76"/>
      <c r="E521" s="76"/>
      <c r="F521" s="82"/>
      <c r="G521" s="36"/>
    </row>
    <row r="522" spans="1:13" ht="15" thickBot="1" x14ac:dyDescent="0.35">
      <c r="A522" s="75" t="s">
        <v>12</v>
      </c>
      <c r="B522" s="76" t="s">
        <v>401</v>
      </c>
      <c r="C522" s="76" t="s">
        <v>25</v>
      </c>
      <c r="D522" s="83">
        <v>1</v>
      </c>
      <c r="E522" s="78">
        <v>17.239999999999998</v>
      </c>
      <c r="F522" s="78">
        <f>D522*E522</f>
        <v>17.239999999999998</v>
      </c>
      <c r="G522" s="34"/>
      <c r="J522" s="55"/>
      <c r="K522" s="56"/>
      <c r="L522" s="56"/>
      <c r="M522" s="31"/>
    </row>
    <row r="523" spans="1:13" ht="15.6" thickTop="1" thickBot="1" x14ac:dyDescent="0.35">
      <c r="A523" s="79">
        <v>2</v>
      </c>
      <c r="B523" s="110" t="s">
        <v>342</v>
      </c>
      <c r="C523" s="111"/>
      <c r="D523" s="111"/>
      <c r="E523" s="112"/>
      <c r="F523" s="80">
        <f>SUM(F522)</f>
        <v>17.239999999999998</v>
      </c>
      <c r="G523" s="35">
        <f>SUM(F523/F528)</f>
        <v>0.17521803160225913</v>
      </c>
      <c r="M523" s="31"/>
    </row>
    <row r="524" spans="1:13" ht="15.6" thickTop="1" thickBot="1" x14ac:dyDescent="0.35">
      <c r="A524" s="84" t="s">
        <v>14</v>
      </c>
      <c r="B524" s="110" t="s">
        <v>41</v>
      </c>
      <c r="C524" s="111"/>
      <c r="D524" s="111"/>
      <c r="E524" s="112"/>
      <c r="F524" s="85">
        <f>SUM(F520,F523)</f>
        <v>77.78</v>
      </c>
      <c r="G524" s="15"/>
      <c r="M524" s="66"/>
    </row>
    <row r="525" spans="1:13" ht="15.6" thickTop="1" thickBot="1" x14ac:dyDescent="0.35">
      <c r="A525" s="86">
        <v>3</v>
      </c>
      <c r="B525" s="107" t="s">
        <v>15</v>
      </c>
      <c r="C525" s="108"/>
      <c r="D525" s="108"/>
      <c r="E525" s="109"/>
      <c r="F525" s="85">
        <f>SUM(F524)*15%</f>
        <v>11.667</v>
      </c>
      <c r="G525" s="35">
        <f>SUM(F525/F528)</f>
        <v>0.11857707509881422</v>
      </c>
    </row>
    <row r="526" spans="1:13" ht="15.6" thickTop="1" thickBot="1" x14ac:dyDescent="0.35">
      <c r="A526" s="84" t="s">
        <v>16</v>
      </c>
      <c r="B526" s="110" t="s">
        <v>42</v>
      </c>
      <c r="C526" s="111"/>
      <c r="D526" s="111"/>
      <c r="E526" s="112"/>
      <c r="F526" s="87">
        <f>SUM(F524:F525)</f>
        <v>89.447000000000003</v>
      </c>
      <c r="M526" s="61"/>
    </row>
    <row r="527" spans="1:13" ht="15.6" thickTop="1" thickBot="1" x14ac:dyDescent="0.35">
      <c r="A527" s="86">
        <v>4</v>
      </c>
      <c r="B527" s="107" t="s">
        <v>17</v>
      </c>
      <c r="C527" s="108"/>
      <c r="D527" s="108"/>
      <c r="E527" s="109"/>
      <c r="F527" s="85">
        <f>SUM(F526)*10%</f>
        <v>8.944700000000001</v>
      </c>
      <c r="G527" s="35">
        <f>SUM(F527/F528)</f>
        <v>9.0909090909090925E-2</v>
      </c>
      <c r="I527" s="31"/>
    </row>
    <row r="528" spans="1:13" ht="15.6" thickTop="1" thickBot="1" x14ac:dyDescent="0.35">
      <c r="A528" s="84" t="s">
        <v>18</v>
      </c>
      <c r="B528" s="110" t="s">
        <v>19</v>
      </c>
      <c r="C528" s="111"/>
      <c r="D528" s="111"/>
      <c r="E528" s="112"/>
      <c r="F528" s="87">
        <f>SUM(F526:F527)</f>
        <v>98.3917</v>
      </c>
      <c r="G528" s="37">
        <f>SUM(G520,G523,G525,G527)</f>
        <v>1</v>
      </c>
      <c r="I528" s="31"/>
      <c r="J528" s="66"/>
      <c r="K528" s="43"/>
      <c r="L528" s="39"/>
    </row>
    <row r="529" spans="1:13" s="13" customFormat="1" ht="15.6" thickTop="1" thickBot="1" x14ac:dyDescent="0.35">
      <c r="A529" s="38"/>
      <c r="B529" s="14"/>
      <c r="C529" s="14"/>
      <c r="D529" s="14"/>
      <c r="E529" s="14"/>
      <c r="F529" s="52"/>
      <c r="H529" s="27"/>
      <c r="I529" s="53"/>
      <c r="J529" s="39"/>
      <c r="K529" s="39"/>
    </row>
    <row r="530" spans="1:13" ht="44.4" thickTop="1" thickBot="1" x14ac:dyDescent="0.35">
      <c r="A530" s="70" t="s">
        <v>2</v>
      </c>
      <c r="B530" s="71" t="s">
        <v>1</v>
      </c>
      <c r="C530" s="72" t="s">
        <v>0</v>
      </c>
      <c r="D530" s="33" t="s">
        <v>20</v>
      </c>
      <c r="E530" s="44"/>
      <c r="F530" s="20"/>
      <c r="G530" s="20"/>
      <c r="K530" s="20"/>
    </row>
    <row r="531" spans="1:13" ht="158.4" customHeight="1" thickTop="1" thickBot="1" x14ac:dyDescent="0.35">
      <c r="A531" s="1" t="s">
        <v>199</v>
      </c>
      <c r="B531" s="2" t="s">
        <v>96</v>
      </c>
      <c r="C531" s="11" t="s">
        <v>25</v>
      </c>
      <c r="D531" s="10">
        <v>1</v>
      </c>
      <c r="E531" s="44"/>
      <c r="F531" s="20"/>
      <c r="G531" s="20"/>
      <c r="K531" s="28"/>
    </row>
    <row r="532" spans="1:13" ht="30" thickTop="1" thickBot="1" x14ac:dyDescent="0.35">
      <c r="A532" s="70" t="s">
        <v>3</v>
      </c>
      <c r="B532" s="71" t="s">
        <v>4</v>
      </c>
      <c r="C532" s="71" t="s">
        <v>0</v>
      </c>
      <c r="D532" s="71" t="s">
        <v>5</v>
      </c>
      <c r="E532" s="71" t="s">
        <v>6</v>
      </c>
      <c r="F532" s="71" t="s">
        <v>7</v>
      </c>
      <c r="G532" s="33" t="s">
        <v>8</v>
      </c>
    </row>
    <row r="533" spans="1:13" ht="15" thickTop="1" x14ac:dyDescent="0.3">
      <c r="A533" s="20"/>
      <c r="B533" s="73" t="s">
        <v>9</v>
      </c>
      <c r="C533" s="74"/>
      <c r="D533" s="74"/>
      <c r="E533" s="74"/>
      <c r="F533" s="74"/>
      <c r="G533" s="34"/>
    </row>
    <row r="534" spans="1:13" ht="15" thickBot="1" x14ac:dyDescent="0.35">
      <c r="A534" s="75" t="s">
        <v>10</v>
      </c>
      <c r="B534" s="76" t="s">
        <v>426</v>
      </c>
      <c r="C534" s="76" t="s">
        <v>40</v>
      </c>
      <c r="D534" s="83">
        <v>1</v>
      </c>
      <c r="E534" s="77">
        <v>40.36</v>
      </c>
      <c r="F534" s="78">
        <f>PRODUCT(D534:E534)</f>
        <v>40.36</v>
      </c>
      <c r="G534" s="34"/>
    </row>
    <row r="535" spans="1:13" ht="15.6" thickTop="1" thickBot="1" x14ac:dyDescent="0.35">
      <c r="A535" s="79">
        <v>1</v>
      </c>
      <c r="B535" s="110" t="s">
        <v>13</v>
      </c>
      <c r="C535" s="111"/>
      <c r="D535" s="111"/>
      <c r="E535" s="112"/>
      <c r="F535" s="80">
        <f>SUM(F534:F534)</f>
        <v>40.36</v>
      </c>
      <c r="G535" s="35">
        <f>SUM(F535/F543)</f>
        <v>0.4476029508967585</v>
      </c>
      <c r="I535" s="45"/>
    </row>
    <row r="536" spans="1:13" ht="15" thickTop="1" x14ac:dyDescent="0.3">
      <c r="A536" s="20"/>
      <c r="B536" s="81" t="s">
        <v>330</v>
      </c>
      <c r="C536" s="76"/>
      <c r="D536" s="76"/>
      <c r="E536" s="76"/>
      <c r="F536" s="82"/>
      <c r="G536" s="36"/>
    </row>
    <row r="537" spans="1:13" ht="15" thickBot="1" x14ac:dyDescent="0.35">
      <c r="A537" s="75" t="s">
        <v>12</v>
      </c>
      <c r="B537" s="76" t="s">
        <v>347</v>
      </c>
      <c r="C537" s="76" t="s">
        <v>25</v>
      </c>
      <c r="D537" s="83">
        <v>1</v>
      </c>
      <c r="E537" s="78">
        <v>30.92</v>
      </c>
      <c r="F537" s="78">
        <f>D537*E537</f>
        <v>30.92</v>
      </c>
      <c r="G537" s="34"/>
      <c r="J537" s="55"/>
      <c r="K537" s="56"/>
      <c r="L537" s="56"/>
    </row>
    <row r="538" spans="1:13" ht="15.6" thickTop="1" thickBot="1" x14ac:dyDescent="0.35">
      <c r="A538" s="79">
        <v>2</v>
      </c>
      <c r="B538" s="110" t="s">
        <v>342</v>
      </c>
      <c r="C538" s="111"/>
      <c r="D538" s="111"/>
      <c r="E538" s="112"/>
      <c r="F538" s="80">
        <f>SUM(F537)</f>
        <v>30.92</v>
      </c>
      <c r="G538" s="35">
        <f>SUM(F538/F543)</f>
        <v>0.34291088309533635</v>
      </c>
      <c r="M538" s="31"/>
    </row>
    <row r="539" spans="1:13" ht="15.6" thickTop="1" thickBot="1" x14ac:dyDescent="0.35">
      <c r="A539" s="84" t="s">
        <v>14</v>
      </c>
      <c r="B539" s="110" t="s">
        <v>41</v>
      </c>
      <c r="C539" s="111"/>
      <c r="D539" s="111"/>
      <c r="E539" s="112"/>
      <c r="F539" s="85">
        <f>SUM(F535,F538)</f>
        <v>71.28</v>
      </c>
      <c r="G539" s="15"/>
      <c r="M539" s="31"/>
    </row>
    <row r="540" spans="1:13" ht="15.6" thickTop="1" thickBot="1" x14ac:dyDescent="0.35">
      <c r="A540" s="86">
        <v>3</v>
      </c>
      <c r="B540" s="107" t="s">
        <v>15</v>
      </c>
      <c r="C540" s="108"/>
      <c r="D540" s="108"/>
      <c r="E540" s="109"/>
      <c r="F540" s="85">
        <f>SUM(F539)*15%</f>
        <v>10.692</v>
      </c>
      <c r="G540" s="35">
        <f>SUM(F540/F543)</f>
        <v>0.11857707509881422</v>
      </c>
    </row>
    <row r="541" spans="1:13" ht="15.6" thickTop="1" thickBot="1" x14ac:dyDescent="0.35">
      <c r="A541" s="84" t="s">
        <v>16</v>
      </c>
      <c r="B541" s="110" t="s">
        <v>42</v>
      </c>
      <c r="C541" s="111"/>
      <c r="D541" s="111"/>
      <c r="E541" s="112"/>
      <c r="F541" s="87">
        <f>SUM(F539:F540)</f>
        <v>81.972000000000008</v>
      </c>
      <c r="M541" s="61"/>
    </row>
    <row r="542" spans="1:13" ht="15.6" thickTop="1" thickBot="1" x14ac:dyDescent="0.35">
      <c r="A542" s="86">
        <v>4</v>
      </c>
      <c r="B542" s="107" t="s">
        <v>17</v>
      </c>
      <c r="C542" s="108"/>
      <c r="D542" s="108"/>
      <c r="E542" s="109"/>
      <c r="F542" s="85">
        <f>SUM(F541)*10%</f>
        <v>8.1972000000000005</v>
      </c>
      <c r="G542" s="35">
        <f>SUM(F542/F543)</f>
        <v>9.0909090909090912E-2</v>
      </c>
      <c r="I542" s="31"/>
    </row>
    <row r="543" spans="1:13" ht="15.6" thickTop="1" thickBot="1" x14ac:dyDescent="0.35">
      <c r="A543" s="84" t="s">
        <v>18</v>
      </c>
      <c r="B543" s="110" t="s">
        <v>19</v>
      </c>
      <c r="C543" s="111"/>
      <c r="D543" s="111"/>
      <c r="E543" s="112"/>
      <c r="F543" s="87">
        <f>SUM(F541:F542)</f>
        <v>90.169200000000004</v>
      </c>
      <c r="G543" s="37">
        <f>SUM(G535,G538,G540,G542)</f>
        <v>1</v>
      </c>
      <c r="I543" s="31"/>
      <c r="J543" s="66"/>
      <c r="K543" s="43"/>
      <c r="L543" s="39"/>
    </row>
    <row r="544" spans="1:13" s="13" customFormat="1" ht="15.6" thickTop="1" thickBot="1" x14ac:dyDescent="0.35">
      <c r="A544" s="38"/>
      <c r="B544" s="14"/>
      <c r="C544" s="14"/>
      <c r="D544" s="14"/>
      <c r="E544" s="14"/>
      <c r="F544" s="52"/>
      <c r="H544" s="27"/>
      <c r="I544" s="53"/>
      <c r="J544" s="39"/>
      <c r="K544" s="39"/>
    </row>
    <row r="545" spans="1:13" ht="44.4" thickTop="1" thickBot="1" x14ac:dyDescent="0.35">
      <c r="A545" s="70" t="s">
        <v>2</v>
      </c>
      <c r="B545" s="71" t="s">
        <v>1</v>
      </c>
      <c r="C545" s="72" t="s">
        <v>0</v>
      </c>
      <c r="D545" s="33" t="s">
        <v>20</v>
      </c>
      <c r="E545" s="44"/>
      <c r="F545" s="20"/>
      <c r="G545" s="20"/>
      <c r="K545" s="20"/>
    </row>
    <row r="546" spans="1:13" ht="157.80000000000001" customHeight="1" thickTop="1" x14ac:dyDescent="0.3">
      <c r="A546" s="1" t="s">
        <v>200</v>
      </c>
      <c r="B546" s="17" t="s">
        <v>95</v>
      </c>
      <c r="C546" s="24"/>
      <c r="D546" s="24"/>
      <c r="E546" s="44"/>
      <c r="F546" s="20"/>
      <c r="G546" s="20"/>
      <c r="K546" s="20"/>
    </row>
    <row r="547" spans="1:13" ht="15" thickBot="1" x14ac:dyDescent="0.35">
      <c r="A547" s="5" t="s">
        <v>201</v>
      </c>
      <c r="B547" s="18" t="s">
        <v>30</v>
      </c>
      <c r="C547" s="12" t="s">
        <v>25</v>
      </c>
      <c r="D547" s="51">
        <v>1</v>
      </c>
      <c r="E547" s="44"/>
      <c r="F547" s="20"/>
      <c r="G547" s="20"/>
      <c r="K547" s="28"/>
    </row>
    <row r="548" spans="1:13" ht="30" thickTop="1" thickBot="1" x14ac:dyDescent="0.35">
      <c r="A548" s="70" t="s">
        <v>3</v>
      </c>
      <c r="B548" s="71" t="s">
        <v>4</v>
      </c>
      <c r="C548" s="71" t="s">
        <v>0</v>
      </c>
      <c r="D548" s="71" t="s">
        <v>5</v>
      </c>
      <c r="E548" s="71" t="s">
        <v>6</v>
      </c>
      <c r="F548" s="71" t="s">
        <v>7</v>
      </c>
      <c r="G548" s="33" t="s">
        <v>8</v>
      </c>
    </row>
    <row r="549" spans="1:13" ht="15" thickTop="1" x14ac:dyDescent="0.3">
      <c r="A549" s="20"/>
      <c r="B549" s="73" t="s">
        <v>9</v>
      </c>
      <c r="C549" s="74"/>
      <c r="D549" s="74"/>
      <c r="E549" s="74"/>
      <c r="F549" s="74"/>
      <c r="G549" s="34"/>
    </row>
    <row r="550" spans="1:13" ht="15" thickBot="1" x14ac:dyDescent="0.35">
      <c r="A550" s="75" t="s">
        <v>10</v>
      </c>
      <c r="B550" s="76" t="s">
        <v>426</v>
      </c>
      <c r="C550" s="76" t="s">
        <v>40</v>
      </c>
      <c r="D550" s="83">
        <v>3.8</v>
      </c>
      <c r="E550" s="77">
        <v>40.36</v>
      </c>
      <c r="F550" s="78">
        <f>PRODUCT(D550:E550)</f>
        <v>153.36799999999999</v>
      </c>
      <c r="G550" s="34"/>
    </row>
    <row r="551" spans="1:13" ht="15.6" thickTop="1" thickBot="1" x14ac:dyDescent="0.35">
      <c r="A551" s="79">
        <v>1</v>
      </c>
      <c r="B551" s="110" t="s">
        <v>13</v>
      </c>
      <c r="C551" s="111"/>
      <c r="D551" s="111"/>
      <c r="E551" s="112"/>
      <c r="F551" s="80">
        <f>SUM(F550:F550)</f>
        <v>153.36799999999999</v>
      </c>
      <c r="G551" s="35">
        <f>SUM(F551/F559)</f>
        <v>0.36973640683270792</v>
      </c>
      <c r="I551" s="45"/>
    </row>
    <row r="552" spans="1:13" ht="15" thickTop="1" x14ac:dyDescent="0.3">
      <c r="A552" s="20"/>
      <c r="B552" s="81" t="s">
        <v>330</v>
      </c>
      <c r="C552" s="76"/>
      <c r="D552" s="76"/>
      <c r="E552" s="76"/>
      <c r="F552" s="82"/>
      <c r="G552" s="36"/>
    </row>
    <row r="553" spans="1:13" ht="29.4" thickBot="1" x14ac:dyDescent="0.35">
      <c r="A553" s="75" t="s">
        <v>12</v>
      </c>
      <c r="B553" s="76" t="s">
        <v>364</v>
      </c>
      <c r="C553" s="76" t="s">
        <v>25</v>
      </c>
      <c r="D553" s="83">
        <v>1</v>
      </c>
      <c r="E553" s="78">
        <v>174.54</v>
      </c>
      <c r="F553" s="78">
        <f>D553*E553</f>
        <v>174.54</v>
      </c>
      <c r="G553" s="34"/>
      <c r="J553" s="55"/>
      <c r="K553" s="56"/>
      <c r="L553" s="56"/>
    </row>
    <row r="554" spans="1:13" ht="15.6" thickTop="1" thickBot="1" x14ac:dyDescent="0.35">
      <c r="A554" s="79">
        <v>2</v>
      </c>
      <c r="B554" s="110" t="s">
        <v>342</v>
      </c>
      <c r="C554" s="111"/>
      <c r="D554" s="111"/>
      <c r="E554" s="112"/>
      <c r="F554" s="80">
        <f>SUM(F553)</f>
        <v>174.54</v>
      </c>
      <c r="G554" s="35">
        <f>SUM(F554/F559)</f>
        <v>0.42077742715938687</v>
      </c>
      <c r="M554" s="31"/>
    </row>
    <row r="555" spans="1:13" ht="15.6" thickTop="1" thickBot="1" x14ac:dyDescent="0.35">
      <c r="A555" s="84" t="s">
        <v>14</v>
      </c>
      <c r="B555" s="110" t="s">
        <v>41</v>
      </c>
      <c r="C555" s="111"/>
      <c r="D555" s="111"/>
      <c r="E555" s="112"/>
      <c r="F555" s="85">
        <f>SUM(F551,F554)</f>
        <v>327.90800000000002</v>
      </c>
      <c r="G555" s="15"/>
      <c r="M555" s="31"/>
    </row>
    <row r="556" spans="1:13" ht="15.6" thickTop="1" thickBot="1" x14ac:dyDescent="0.35">
      <c r="A556" s="86">
        <v>3</v>
      </c>
      <c r="B556" s="107" t="s">
        <v>15</v>
      </c>
      <c r="C556" s="108"/>
      <c r="D556" s="108"/>
      <c r="E556" s="109"/>
      <c r="F556" s="85">
        <f>SUM(F555)*15%</f>
        <v>49.186199999999999</v>
      </c>
      <c r="G556" s="35">
        <f>SUM(F556/F559)</f>
        <v>0.11857707509881422</v>
      </c>
    </row>
    <row r="557" spans="1:13" ht="15.6" thickTop="1" thickBot="1" x14ac:dyDescent="0.35">
      <c r="A557" s="84" t="s">
        <v>16</v>
      </c>
      <c r="B557" s="110" t="s">
        <v>42</v>
      </c>
      <c r="C557" s="111"/>
      <c r="D557" s="111"/>
      <c r="E557" s="112"/>
      <c r="F557" s="87">
        <f>SUM(F555:F556)</f>
        <v>377.0942</v>
      </c>
      <c r="M557" s="61"/>
    </row>
    <row r="558" spans="1:13" ht="15.6" thickTop="1" thickBot="1" x14ac:dyDescent="0.35">
      <c r="A558" s="86">
        <v>4</v>
      </c>
      <c r="B558" s="107" t="s">
        <v>17</v>
      </c>
      <c r="C558" s="108"/>
      <c r="D558" s="108"/>
      <c r="E558" s="109"/>
      <c r="F558" s="85">
        <f>SUM(F557)*10%</f>
        <v>37.709420000000001</v>
      </c>
      <c r="G558" s="35">
        <f>SUM(F558/F559)</f>
        <v>9.0909090909090912E-2</v>
      </c>
      <c r="I558" s="31"/>
    </row>
    <row r="559" spans="1:13" ht="15.6" thickTop="1" thickBot="1" x14ac:dyDescent="0.35">
      <c r="A559" s="84" t="s">
        <v>18</v>
      </c>
      <c r="B559" s="110" t="s">
        <v>19</v>
      </c>
      <c r="C559" s="111"/>
      <c r="D559" s="111"/>
      <c r="E559" s="112"/>
      <c r="F559" s="87">
        <f>SUM(F557:F558)</f>
        <v>414.80362000000002</v>
      </c>
      <c r="G559" s="37">
        <f>SUM(G551,G554,G556,G558)</f>
        <v>0.99999999999999989</v>
      </c>
      <c r="I559" s="31"/>
      <c r="J559" s="66"/>
      <c r="K559" s="43"/>
      <c r="L559" s="39"/>
    </row>
    <row r="560" spans="1:13" s="13" customFormat="1" ht="15.6" thickTop="1" thickBot="1" x14ac:dyDescent="0.35">
      <c r="A560" s="38"/>
      <c r="B560" s="14"/>
      <c r="C560" s="14"/>
      <c r="D560" s="14"/>
      <c r="E560" s="14"/>
      <c r="F560" s="52"/>
      <c r="H560" s="27"/>
      <c r="I560" s="53"/>
      <c r="J560" s="39"/>
      <c r="K560" s="39"/>
    </row>
    <row r="561" spans="1:13" ht="44.4" thickTop="1" thickBot="1" x14ac:dyDescent="0.35">
      <c r="A561" s="70" t="s">
        <v>2</v>
      </c>
      <c r="B561" s="71" t="s">
        <v>1</v>
      </c>
      <c r="C561" s="72" t="s">
        <v>0</v>
      </c>
      <c r="D561" s="33" t="s">
        <v>20</v>
      </c>
      <c r="E561" s="44"/>
      <c r="F561" s="20"/>
      <c r="G561" s="20"/>
      <c r="K561" s="20"/>
    </row>
    <row r="562" spans="1:13" ht="141.6" customHeight="1" thickTop="1" x14ac:dyDescent="0.3">
      <c r="A562" s="1" t="s">
        <v>200</v>
      </c>
      <c r="B562" s="17" t="s">
        <v>95</v>
      </c>
      <c r="C562" s="24"/>
      <c r="D562" s="24"/>
      <c r="E562" s="44"/>
      <c r="F562" s="20"/>
      <c r="G562" s="20"/>
      <c r="K562" s="20"/>
    </row>
    <row r="563" spans="1:13" ht="15" thickBot="1" x14ac:dyDescent="0.35">
      <c r="A563" s="5" t="s">
        <v>202</v>
      </c>
      <c r="B563" s="18" t="s">
        <v>31</v>
      </c>
      <c r="C563" s="12" t="s">
        <v>25</v>
      </c>
      <c r="D563" s="51">
        <v>1</v>
      </c>
      <c r="E563" s="44"/>
      <c r="F563" s="20"/>
      <c r="G563" s="20"/>
      <c r="K563" s="28"/>
    </row>
    <row r="564" spans="1:13" ht="30" thickTop="1" thickBot="1" x14ac:dyDescent="0.35">
      <c r="A564" s="70" t="s">
        <v>3</v>
      </c>
      <c r="B564" s="71" t="s">
        <v>4</v>
      </c>
      <c r="C564" s="71" t="s">
        <v>0</v>
      </c>
      <c r="D564" s="71" t="s">
        <v>5</v>
      </c>
      <c r="E564" s="71" t="s">
        <v>6</v>
      </c>
      <c r="F564" s="71" t="s">
        <v>7</v>
      </c>
      <c r="G564" s="33" t="s">
        <v>8</v>
      </c>
    </row>
    <row r="565" spans="1:13" ht="15" thickTop="1" x14ac:dyDescent="0.3">
      <c r="A565" s="20"/>
      <c r="B565" s="73" t="s">
        <v>9</v>
      </c>
      <c r="C565" s="74"/>
      <c r="D565" s="74"/>
      <c r="E565" s="74"/>
      <c r="F565" s="74"/>
      <c r="G565" s="34"/>
    </row>
    <row r="566" spans="1:13" ht="15" thickBot="1" x14ac:dyDescent="0.35">
      <c r="A566" s="75" t="s">
        <v>10</v>
      </c>
      <c r="B566" s="76" t="s">
        <v>426</v>
      </c>
      <c r="C566" s="76" t="s">
        <v>40</v>
      </c>
      <c r="D566" s="83">
        <v>2</v>
      </c>
      <c r="E566" s="77">
        <v>40.36</v>
      </c>
      <c r="F566" s="78">
        <f>PRODUCT(D566:E566)</f>
        <v>80.72</v>
      </c>
      <c r="G566" s="34"/>
    </row>
    <row r="567" spans="1:13" ht="15.6" thickTop="1" thickBot="1" x14ac:dyDescent="0.35">
      <c r="A567" s="79">
        <v>1</v>
      </c>
      <c r="B567" s="110" t="s">
        <v>13</v>
      </c>
      <c r="C567" s="111"/>
      <c r="D567" s="111"/>
      <c r="E567" s="112"/>
      <c r="F567" s="80">
        <f>SUM(F566:F566)</f>
        <v>80.72</v>
      </c>
      <c r="G567" s="35">
        <f>SUM(F567/F575)</f>
        <v>0.37903342251168337</v>
      </c>
      <c r="I567" s="45"/>
    </row>
    <row r="568" spans="1:13" ht="15" thickTop="1" x14ac:dyDescent="0.3">
      <c r="A568" s="20"/>
      <c r="B568" s="81" t="s">
        <v>330</v>
      </c>
      <c r="C568" s="76"/>
      <c r="D568" s="76"/>
      <c r="E568" s="76"/>
      <c r="F568" s="82"/>
      <c r="G568" s="36"/>
    </row>
    <row r="569" spans="1:13" ht="29.4" thickBot="1" x14ac:dyDescent="0.35">
      <c r="A569" s="75" t="s">
        <v>12</v>
      </c>
      <c r="B569" s="76" t="s">
        <v>364</v>
      </c>
      <c r="C569" s="76" t="s">
        <v>25</v>
      </c>
      <c r="D569" s="83">
        <v>1</v>
      </c>
      <c r="E569" s="78">
        <v>87.63</v>
      </c>
      <c r="F569" s="78">
        <f>D569*E569</f>
        <v>87.63</v>
      </c>
      <c r="G569" s="34"/>
      <c r="J569" s="55"/>
      <c r="K569" s="56"/>
      <c r="L569" s="56"/>
    </row>
    <row r="570" spans="1:13" ht="15.6" thickTop="1" thickBot="1" x14ac:dyDescent="0.35">
      <c r="A570" s="79">
        <v>2</v>
      </c>
      <c r="B570" s="110" t="s">
        <v>342</v>
      </c>
      <c r="C570" s="111"/>
      <c r="D570" s="111"/>
      <c r="E570" s="112"/>
      <c r="F570" s="80">
        <f>SUM(F569)</f>
        <v>87.63</v>
      </c>
      <c r="G570" s="35">
        <f>SUM(F570/F575)</f>
        <v>0.41148041148041148</v>
      </c>
      <c r="M570" s="31"/>
    </row>
    <row r="571" spans="1:13" ht="15.6" thickTop="1" thickBot="1" x14ac:dyDescent="0.35">
      <c r="A571" s="84" t="s">
        <v>14</v>
      </c>
      <c r="B571" s="110" t="s">
        <v>41</v>
      </c>
      <c r="C571" s="111"/>
      <c r="D571" s="111"/>
      <c r="E571" s="112"/>
      <c r="F571" s="85">
        <f>SUM(F567,F570)</f>
        <v>168.35</v>
      </c>
      <c r="G571" s="15"/>
      <c r="M571" s="31"/>
    </row>
    <row r="572" spans="1:13" ht="15.6" thickTop="1" thickBot="1" x14ac:dyDescent="0.35">
      <c r="A572" s="86">
        <v>3</v>
      </c>
      <c r="B572" s="107" t="s">
        <v>15</v>
      </c>
      <c r="C572" s="108"/>
      <c r="D572" s="108"/>
      <c r="E572" s="109"/>
      <c r="F572" s="85">
        <f>SUM(F571)*15%</f>
        <v>25.252499999999998</v>
      </c>
      <c r="G572" s="35">
        <f>SUM(F572/F575)</f>
        <v>0.11857707509881422</v>
      </c>
    </row>
    <row r="573" spans="1:13" ht="15.6" thickTop="1" thickBot="1" x14ac:dyDescent="0.35">
      <c r="A573" s="84" t="s">
        <v>16</v>
      </c>
      <c r="B573" s="110" t="s">
        <v>42</v>
      </c>
      <c r="C573" s="111"/>
      <c r="D573" s="111"/>
      <c r="E573" s="112"/>
      <c r="F573" s="87">
        <f>SUM(F571:F572)</f>
        <v>193.60249999999999</v>
      </c>
      <c r="M573" s="61"/>
    </row>
    <row r="574" spans="1:13" ht="15.6" thickTop="1" thickBot="1" x14ac:dyDescent="0.35">
      <c r="A574" s="86">
        <v>4</v>
      </c>
      <c r="B574" s="107" t="s">
        <v>17</v>
      </c>
      <c r="C574" s="108"/>
      <c r="D574" s="108"/>
      <c r="E574" s="109"/>
      <c r="F574" s="85">
        <f>SUM(F573)*10%</f>
        <v>19.360250000000001</v>
      </c>
      <c r="G574" s="35">
        <f>SUM(F574/F575)</f>
        <v>9.0909090909090912E-2</v>
      </c>
      <c r="I574" s="31"/>
    </row>
    <row r="575" spans="1:13" ht="15.6" thickTop="1" thickBot="1" x14ac:dyDescent="0.35">
      <c r="A575" s="84" t="s">
        <v>18</v>
      </c>
      <c r="B575" s="110" t="s">
        <v>19</v>
      </c>
      <c r="C575" s="111"/>
      <c r="D575" s="111"/>
      <c r="E575" s="112"/>
      <c r="F575" s="87">
        <f>SUM(F573:F574)</f>
        <v>212.96275</v>
      </c>
      <c r="G575" s="37">
        <f>SUM(G567,G570,G572,G574)</f>
        <v>1</v>
      </c>
      <c r="I575" s="31"/>
      <c r="J575" s="66"/>
      <c r="K575" s="43"/>
      <c r="L575" s="39"/>
    </row>
    <row r="576" spans="1:13" s="13" customFormat="1" ht="15.6" thickTop="1" thickBot="1" x14ac:dyDescent="0.35">
      <c r="A576" s="38"/>
      <c r="B576" s="14"/>
      <c r="C576" s="14"/>
      <c r="D576" s="14"/>
      <c r="E576" s="14"/>
      <c r="F576" s="52"/>
      <c r="H576" s="27"/>
      <c r="I576" s="53"/>
      <c r="J576" s="39"/>
      <c r="K576" s="39"/>
    </row>
    <row r="577" spans="1:13" ht="44.4" thickTop="1" thickBot="1" x14ac:dyDescent="0.35">
      <c r="A577" s="70" t="s">
        <v>2</v>
      </c>
      <c r="B577" s="71" t="s">
        <v>1</v>
      </c>
      <c r="C577" s="72" t="s">
        <v>0</v>
      </c>
      <c r="D577" s="33" t="s">
        <v>20</v>
      </c>
      <c r="E577" s="44"/>
      <c r="F577" s="20"/>
      <c r="G577" s="20"/>
      <c r="K577" s="20"/>
    </row>
    <row r="578" spans="1:13" ht="147" customHeight="1" thickTop="1" x14ac:dyDescent="0.3">
      <c r="A578" s="1" t="s">
        <v>200</v>
      </c>
      <c r="B578" s="17" t="s">
        <v>95</v>
      </c>
      <c r="C578" s="24"/>
      <c r="D578" s="24"/>
      <c r="E578" s="44"/>
      <c r="F578" s="20"/>
      <c r="G578" s="20"/>
      <c r="K578" s="20"/>
    </row>
    <row r="579" spans="1:13" ht="15" thickBot="1" x14ac:dyDescent="0.35">
      <c r="A579" s="5" t="s">
        <v>203</v>
      </c>
      <c r="B579" s="19" t="s">
        <v>32</v>
      </c>
      <c r="C579" s="12" t="s">
        <v>25</v>
      </c>
      <c r="D579" s="51">
        <v>1</v>
      </c>
      <c r="E579" s="44"/>
      <c r="F579" s="20"/>
      <c r="G579" s="20"/>
      <c r="K579" s="28"/>
    </row>
    <row r="580" spans="1:13" ht="30" thickTop="1" thickBot="1" x14ac:dyDescent="0.35">
      <c r="A580" s="70" t="s">
        <v>3</v>
      </c>
      <c r="B580" s="71" t="s">
        <v>4</v>
      </c>
      <c r="C580" s="71" t="s">
        <v>0</v>
      </c>
      <c r="D580" s="71" t="s">
        <v>5</v>
      </c>
      <c r="E580" s="71" t="s">
        <v>6</v>
      </c>
      <c r="F580" s="71" t="s">
        <v>7</v>
      </c>
      <c r="G580" s="33" t="s">
        <v>8</v>
      </c>
    </row>
    <row r="581" spans="1:13" ht="15" thickTop="1" x14ac:dyDescent="0.3">
      <c r="A581" s="20"/>
      <c r="B581" s="73" t="s">
        <v>9</v>
      </c>
      <c r="C581" s="74"/>
      <c r="D581" s="74"/>
      <c r="E581" s="74"/>
      <c r="F581" s="74"/>
      <c r="G581" s="34"/>
    </row>
    <row r="582" spans="1:13" ht="15" thickBot="1" x14ac:dyDescent="0.35">
      <c r="A582" s="75" t="s">
        <v>10</v>
      </c>
      <c r="B582" s="76" t="s">
        <v>426</v>
      </c>
      <c r="C582" s="76" t="s">
        <v>40</v>
      </c>
      <c r="D582" s="83">
        <v>0.8</v>
      </c>
      <c r="E582" s="77">
        <v>40.36</v>
      </c>
      <c r="F582" s="78">
        <f>PRODUCT(D582:E582)</f>
        <v>32.288000000000004</v>
      </c>
      <c r="G582" s="34"/>
    </row>
    <row r="583" spans="1:13" ht="15.6" thickTop="1" thickBot="1" x14ac:dyDescent="0.35">
      <c r="A583" s="79">
        <v>1</v>
      </c>
      <c r="B583" s="110" t="s">
        <v>13</v>
      </c>
      <c r="C583" s="111"/>
      <c r="D583" s="111"/>
      <c r="E583" s="112"/>
      <c r="F583" s="80">
        <f>SUM(F582:F582)</f>
        <v>32.288000000000004</v>
      </c>
      <c r="G583" s="35">
        <f>SUM(F583/F591)</f>
        <v>0.50796271835569096</v>
      </c>
      <c r="I583" s="45"/>
    </row>
    <row r="584" spans="1:13" ht="15" thickTop="1" x14ac:dyDescent="0.3">
      <c r="A584" s="20"/>
      <c r="B584" s="81" t="s">
        <v>330</v>
      </c>
      <c r="C584" s="76"/>
      <c r="D584" s="76"/>
      <c r="E584" s="76"/>
      <c r="F584" s="82"/>
      <c r="G584" s="36"/>
    </row>
    <row r="585" spans="1:13" ht="29.4" thickBot="1" x14ac:dyDescent="0.35">
      <c r="A585" s="75" t="s">
        <v>12</v>
      </c>
      <c r="B585" s="76" t="s">
        <v>364</v>
      </c>
      <c r="C585" s="76" t="s">
        <v>25</v>
      </c>
      <c r="D585" s="83">
        <v>1</v>
      </c>
      <c r="E585" s="78">
        <v>17.96</v>
      </c>
      <c r="F585" s="78">
        <f>D585*E585</f>
        <v>17.96</v>
      </c>
      <c r="G585" s="34"/>
      <c r="J585" s="55"/>
      <c r="K585" s="56"/>
      <c r="L585" s="56"/>
    </row>
    <row r="586" spans="1:13" ht="15.6" thickTop="1" thickBot="1" x14ac:dyDescent="0.35">
      <c r="A586" s="79">
        <v>2</v>
      </c>
      <c r="B586" s="110" t="s">
        <v>342</v>
      </c>
      <c r="C586" s="111"/>
      <c r="D586" s="111"/>
      <c r="E586" s="112"/>
      <c r="F586" s="80">
        <f>SUM(F585)</f>
        <v>17.96</v>
      </c>
      <c r="G586" s="35">
        <f>SUM(F586/F591)</f>
        <v>0.28255111563640389</v>
      </c>
      <c r="M586" s="31"/>
    </row>
    <row r="587" spans="1:13" ht="15.6" thickTop="1" thickBot="1" x14ac:dyDescent="0.35">
      <c r="A587" s="84" t="s">
        <v>14</v>
      </c>
      <c r="B587" s="110" t="s">
        <v>41</v>
      </c>
      <c r="C587" s="111"/>
      <c r="D587" s="111"/>
      <c r="E587" s="112"/>
      <c r="F587" s="85">
        <f>SUM(F583,F586)</f>
        <v>50.248000000000005</v>
      </c>
      <c r="G587" s="15"/>
      <c r="M587" s="31"/>
    </row>
    <row r="588" spans="1:13" ht="15.6" thickTop="1" thickBot="1" x14ac:dyDescent="0.35">
      <c r="A588" s="86">
        <v>3</v>
      </c>
      <c r="B588" s="107" t="s">
        <v>15</v>
      </c>
      <c r="C588" s="108"/>
      <c r="D588" s="108"/>
      <c r="E588" s="109"/>
      <c r="F588" s="85">
        <f>SUM(F587)*15%</f>
        <v>7.5372000000000003</v>
      </c>
      <c r="G588" s="35">
        <f>SUM(F588/F591)</f>
        <v>0.11857707509881422</v>
      </c>
    </row>
    <row r="589" spans="1:13" ht="15.6" thickTop="1" thickBot="1" x14ac:dyDescent="0.35">
      <c r="A589" s="84" t="s">
        <v>16</v>
      </c>
      <c r="B589" s="110" t="s">
        <v>42</v>
      </c>
      <c r="C589" s="111"/>
      <c r="D589" s="111"/>
      <c r="E589" s="112"/>
      <c r="F589" s="87">
        <f>SUM(F587:F588)</f>
        <v>57.785200000000003</v>
      </c>
      <c r="M589" s="43"/>
    </row>
    <row r="590" spans="1:13" ht="15.6" thickTop="1" thickBot="1" x14ac:dyDescent="0.35">
      <c r="A590" s="86">
        <v>4</v>
      </c>
      <c r="B590" s="107" t="s">
        <v>17</v>
      </c>
      <c r="C590" s="108"/>
      <c r="D590" s="108"/>
      <c r="E590" s="109"/>
      <c r="F590" s="85">
        <f>SUM(F589)*10%</f>
        <v>5.7785200000000003</v>
      </c>
      <c r="G590" s="35">
        <f>SUM(F590/F591)</f>
        <v>9.0909090909090912E-2</v>
      </c>
      <c r="I590" s="31"/>
    </row>
    <row r="591" spans="1:13" ht="15.6" thickTop="1" thickBot="1" x14ac:dyDescent="0.35">
      <c r="A591" s="84" t="s">
        <v>18</v>
      </c>
      <c r="B591" s="110" t="s">
        <v>19</v>
      </c>
      <c r="C591" s="111"/>
      <c r="D591" s="111"/>
      <c r="E591" s="112"/>
      <c r="F591" s="87">
        <f>SUM(F589:F590)</f>
        <v>63.563720000000004</v>
      </c>
      <c r="G591" s="37">
        <f>SUM(G583,G586,G588,G590)</f>
        <v>1</v>
      </c>
      <c r="I591" s="31"/>
      <c r="L591" s="65"/>
    </row>
    <row r="592" spans="1:13" s="13" customFormat="1" ht="15.6" thickTop="1" thickBot="1" x14ac:dyDescent="0.35">
      <c r="A592" s="38"/>
      <c r="B592" s="14"/>
      <c r="C592" s="14"/>
      <c r="D592" s="14"/>
      <c r="E592" s="14"/>
      <c r="F592" s="52"/>
      <c r="H592" s="27"/>
      <c r="I592" s="53"/>
      <c r="J592" s="39"/>
      <c r="K592" s="39"/>
    </row>
    <row r="593" spans="1:12" ht="44.4" thickTop="1" thickBot="1" x14ac:dyDescent="0.35">
      <c r="A593" s="70" t="s">
        <v>2</v>
      </c>
      <c r="B593" s="71" t="s">
        <v>1</v>
      </c>
      <c r="C593" s="72" t="s">
        <v>0</v>
      </c>
      <c r="D593" s="33" t="s">
        <v>20</v>
      </c>
      <c r="E593" s="44"/>
      <c r="F593" s="20"/>
      <c r="G593" s="20"/>
      <c r="K593" s="20"/>
    </row>
    <row r="594" spans="1:12" ht="149.4" customHeight="1" thickTop="1" x14ac:dyDescent="0.3">
      <c r="A594" s="1" t="s">
        <v>200</v>
      </c>
      <c r="B594" s="17" t="s">
        <v>95</v>
      </c>
      <c r="C594" s="24"/>
      <c r="D594" s="24"/>
      <c r="E594" s="44"/>
      <c r="F594" s="20"/>
      <c r="G594" s="20"/>
      <c r="K594" s="20"/>
    </row>
    <row r="595" spans="1:12" ht="15" thickBot="1" x14ac:dyDescent="0.35">
      <c r="A595" s="5" t="s">
        <v>204</v>
      </c>
      <c r="B595" s="19" t="s">
        <v>33</v>
      </c>
      <c r="C595" s="12" t="s">
        <v>25</v>
      </c>
      <c r="D595" s="51">
        <v>1</v>
      </c>
      <c r="E595" s="44"/>
      <c r="F595" s="20"/>
      <c r="G595" s="20"/>
      <c r="K595" s="28"/>
    </row>
    <row r="596" spans="1:12" ht="30" thickTop="1" thickBot="1" x14ac:dyDescent="0.35">
      <c r="A596" s="70" t="s">
        <v>3</v>
      </c>
      <c r="B596" s="71" t="s">
        <v>4</v>
      </c>
      <c r="C596" s="71" t="s">
        <v>0</v>
      </c>
      <c r="D596" s="71" t="s">
        <v>5</v>
      </c>
      <c r="E596" s="71" t="s">
        <v>6</v>
      </c>
      <c r="F596" s="71" t="s">
        <v>7</v>
      </c>
      <c r="G596" s="33" t="s">
        <v>8</v>
      </c>
    </row>
    <row r="597" spans="1:12" ht="15" thickTop="1" x14ac:dyDescent="0.3">
      <c r="A597" s="20"/>
      <c r="B597" s="73" t="s">
        <v>9</v>
      </c>
      <c r="C597" s="74"/>
      <c r="D597" s="74"/>
      <c r="E597" s="74"/>
      <c r="F597" s="74"/>
      <c r="G597" s="34"/>
    </row>
    <row r="598" spans="1:12" ht="15" thickBot="1" x14ac:dyDescent="0.35">
      <c r="A598" s="75" t="s">
        <v>10</v>
      </c>
      <c r="B598" s="76" t="s">
        <v>426</v>
      </c>
      <c r="C598" s="76" t="s">
        <v>40</v>
      </c>
      <c r="D598" s="76">
        <v>3.05</v>
      </c>
      <c r="E598" s="77">
        <v>40.36</v>
      </c>
      <c r="F598" s="78">
        <f>PRODUCT(D598:E598)</f>
        <v>123.09799999999998</v>
      </c>
      <c r="G598" s="34"/>
    </row>
    <row r="599" spans="1:12" ht="15.6" thickTop="1" thickBot="1" x14ac:dyDescent="0.35">
      <c r="A599" s="79">
        <v>1</v>
      </c>
      <c r="B599" s="110" t="s">
        <v>13</v>
      </c>
      <c r="C599" s="111"/>
      <c r="D599" s="111"/>
      <c r="E599" s="112"/>
      <c r="F599" s="80">
        <f>SUM(F598:F598)</f>
        <v>123.09799999999998</v>
      </c>
      <c r="G599" s="35">
        <f>SUM(F599/F607)</f>
        <v>0.40863143192921281</v>
      </c>
      <c r="I599" s="45"/>
    </row>
    <row r="600" spans="1:12" ht="15" thickTop="1" x14ac:dyDescent="0.3">
      <c r="A600" s="20"/>
      <c r="B600" s="81" t="s">
        <v>330</v>
      </c>
      <c r="C600" s="76"/>
      <c r="D600" s="76"/>
      <c r="E600" s="76"/>
      <c r="F600" s="82"/>
      <c r="G600" s="36"/>
    </row>
    <row r="601" spans="1:12" ht="29.4" thickBot="1" x14ac:dyDescent="0.35">
      <c r="A601" s="75" t="s">
        <v>12</v>
      </c>
      <c r="B601" s="76" t="s">
        <v>364</v>
      </c>
      <c r="C601" s="76" t="s">
        <v>25</v>
      </c>
      <c r="D601" s="83">
        <v>1</v>
      </c>
      <c r="E601" s="78">
        <v>115.04</v>
      </c>
      <c r="F601" s="78">
        <f>D601*E601</f>
        <v>115.04</v>
      </c>
      <c r="G601" s="34"/>
      <c r="J601" s="55"/>
      <c r="K601" s="56"/>
      <c r="L601" s="56"/>
    </row>
    <row r="602" spans="1:12" ht="15.6" thickTop="1" thickBot="1" x14ac:dyDescent="0.35">
      <c r="A602" s="79">
        <v>2</v>
      </c>
      <c r="B602" s="110" t="s">
        <v>342</v>
      </c>
      <c r="C602" s="111"/>
      <c r="D602" s="111"/>
      <c r="E602" s="112"/>
      <c r="F602" s="80">
        <f>SUM(F601)</f>
        <v>115.04</v>
      </c>
      <c r="G602" s="35">
        <f>SUM(F602/F607)</f>
        <v>0.38188240206288199</v>
      </c>
    </row>
    <row r="603" spans="1:12" ht="15.6" thickTop="1" thickBot="1" x14ac:dyDescent="0.35">
      <c r="A603" s="84" t="s">
        <v>14</v>
      </c>
      <c r="B603" s="110" t="s">
        <v>41</v>
      </c>
      <c r="C603" s="111"/>
      <c r="D603" s="111"/>
      <c r="E603" s="112"/>
      <c r="F603" s="85">
        <f>SUM(F599,F602)</f>
        <v>238.13799999999998</v>
      </c>
      <c r="G603" s="15"/>
    </row>
    <row r="604" spans="1:12" ht="15.6" thickTop="1" thickBot="1" x14ac:dyDescent="0.35">
      <c r="A604" s="86">
        <v>3</v>
      </c>
      <c r="B604" s="107" t="s">
        <v>15</v>
      </c>
      <c r="C604" s="108"/>
      <c r="D604" s="108"/>
      <c r="E604" s="109"/>
      <c r="F604" s="85">
        <f>SUM(F603)*15%</f>
        <v>35.720699999999994</v>
      </c>
      <c r="G604" s="35">
        <f>SUM(F604/F607)</f>
        <v>0.11857707509881421</v>
      </c>
    </row>
    <row r="605" spans="1:12" ht="15.6" thickTop="1" thickBot="1" x14ac:dyDescent="0.35">
      <c r="A605" s="84" t="s">
        <v>16</v>
      </c>
      <c r="B605" s="110" t="s">
        <v>42</v>
      </c>
      <c r="C605" s="111"/>
      <c r="D605" s="111"/>
      <c r="E605" s="112"/>
      <c r="F605" s="87">
        <f>SUM(F603:F604)</f>
        <v>273.8587</v>
      </c>
    </row>
    <row r="606" spans="1:12" ht="15.6" thickTop="1" thickBot="1" x14ac:dyDescent="0.35">
      <c r="A606" s="86">
        <v>4</v>
      </c>
      <c r="B606" s="107" t="s">
        <v>17</v>
      </c>
      <c r="C606" s="108"/>
      <c r="D606" s="108"/>
      <c r="E606" s="109"/>
      <c r="F606" s="85">
        <f>SUM(F605)*10%</f>
        <v>27.385870000000001</v>
      </c>
      <c r="G606" s="35">
        <f>SUM(F606/F607)</f>
        <v>9.0909090909090912E-2</v>
      </c>
      <c r="I606" s="31"/>
    </row>
    <row r="607" spans="1:12" ht="15.6" thickTop="1" thickBot="1" x14ac:dyDescent="0.35">
      <c r="A607" s="84" t="s">
        <v>18</v>
      </c>
      <c r="B607" s="110" t="s">
        <v>19</v>
      </c>
      <c r="C607" s="111"/>
      <c r="D607" s="111"/>
      <c r="E607" s="112"/>
      <c r="F607" s="87">
        <f>SUM(F605:F606)</f>
        <v>301.24457000000001</v>
      </c>
      <c r="G607" s="37">
        <f>SUM(G599,G602,G604,G606)</f>
        <v>0.99999999999999989</v>
      </c>
      <c r="I607" s="31"/>
      <c r="L607" s="65"/>
    </row>
    <row r="608" spans="1:12" s="13" customFormat="1" ht="15.6" thickTop="1" thickBot="1" x14ac:dyDescent="0.35">
      <c r="A608" s="38"/>
      <c r="B608" s="14"/>
      <c r="C608" s="14"/>
      <c r="D608" s="14"/>
      <c r="E608" s="14"/>
      <c r="F608" s="52"/>
      <c r="H608" s="27"/>
      <c r="I608" s="53"/>
      <c r="J608" s="39"/>
      <c r="K608" s="39"/>
    </row>
    <row r="609" spans="1:12" ht="44.4" thickTop="1" thickBot="1" x14ac:dyDescent="0.35">
      <c r="A609" s="70" t="s">
        <v>2</v>
      </c>
      <c r="B609" s="71" t="s">
        <v>1</v>
      </c>
      <c r="C609" s="72" t="s">
        <v>0</v>
      </c>
      <c r="D609" s="33" t="s">
        <v>20</v>
      </c>
      <c r="E609" s="44"/>
      <c r="F609" s="20"/>
      <c r="G609" s="20"/>
      <c r="K609" s="20"/>
    </row>
    <row r="610" spans="1:12" ht="142.80000000000001" customHeight="1" thickTop="1" x14ac:dyDescent="0.3">
      <c r="A610" s="1" t="s">
        <v>200</v>
      </c>
      <c r="B610" s="17" t="s">
        <v>95</v>
      </c>
      <c r="C610" s="24"/>
      <c r="D610" s="24"/>
      <c r="E610" s="44"/>
      <c r="F610" s="20"/>
      <c r="G610" s="20"/>
      <c r="K610" s="20"/>
    </row>
    <row r="611" spans="1:12" ht="15" thickBot="1" x14ac:dyDescent="0.35">
      <c r="A611" s="5" t="s">
        <v>205</v>
      </c>
      <c r="B611" s="19" t="s">
        <v>34</v>
      </c>
      <c r="C611" s="12" t="s">
        <v>25</v>
      </c>
      <c r="D611" s="51">
        <v>1</v>
      </c>
      <c r="E611" s="44"/>
      <c r="F611" s="20"/>
      <c r="G611" s="20"/>
      <c r="K611" s="28"/>
    </row>
    <row r="612" spans="1:12" ht="30" thickTop="1" thickBot="1" x14ac:dyDescent="0.35">
      <c r="A612" s="70" t="s">
        <v>3</v>
      </c>
      <c r="B612" s="71" t="s">
        <v>4</v>
      </c>
      <c r="C612" s="71" t="s">
        <v>0</v>
      </c>
      <c r="D612" s="71" t="s">
        <v>5</v>
      </c>
      <c r="E612" s="71" t="s">
        <v>6</v>
      </c>
      <c r="F612" s="71" t="s">
        <v>7</v>
      </c>
      <c r="G612" s="33" t="s">
        <v>8</v>
      </c>
    </row>
    <row r="613" spans="1:12" ht="15" thickTop="1" x14ac:dyDescent="0.3">
      <c r="A613" s="20"/>
      <c r="B613" s="73" t="s">
        <v>9</v>
      </c>
      <c r="C613" s="74"/>
      <c r="D613" s="74"/>
      <c r="E613" s="74"/>
      <c r="F613" s="74"/>
      <c r="G613" s="34"/>
    </row>
    <row r="614" spans="1:12" ht="15" thickBot="1" x14ac:dyDescent="0.35">
      <c r="A614" s="75" t="s">
        <v>10</v>
      </c>
      <c r="B614" s="76" t="s">
        <v>426</v>
      </c>
      <c r="C614" s="76" t="s">
        <v>40</v>
      </c>
      <c r="D614" s="83">
        <v>0.8</v>
      </c>
      <c r="E614" s="77">
        <v>40.36</v>
      </c>
      <c r="F614" s="78">
        <f>PRODUCT(D614:E614)</f>
        <v>32.288000000000004</v>
      </c>
      <c r="G614" s="34"/>
    </row>
    <row r="615" spans="1:12" ht="15.6" thickTop="1" thickBot="1" x14ac:dyDescent="0.35">
      <c r="A615" s="79">
        <v>1</v>
      </c>
      <c r="B615" s="110" t="s">
        <v>13</v>
      </c>
      <c r="C615" s="111"/>
      <c r="D615" s="111"/>
      <c r="E615" s="112"/>
      <c r="F615" s="80">
        <f>SUM(F614:F614)</f>
        <v>32.288000000000004</v>
      </c>
      <c r="G615" s="35">
        <f>SUM(F615/F623)</f>
        <v>0.50796271835569096</v>
      </c>
      <c r="I615" s="45"/>
    </row>
    <row r="616" spans="1:12" ht="15" thickTop="1" x14ac:dyDescent="0.3">
      <c r="A616" s="20"/>
      <c r="B616" s="81" t="s">
        <v>330</v>
      </c>
      <c r="C616" s="76"/>
      <c r="D616" s="76"/>
      <c r="E616" s="76"/>
      <c r="F616" s="82"/>
      <c r="G616" s="36"/>
    </row>
    <row r="617" spans="1:12" ht="29.4" thickBot="1" x14ac:dyDescent="0.35">
      <c r="A617" s="75" t="s">
        <v>12</v>
      </c>
      <c r="B617" s="76" t="s">
        <v>364</v>
      </c>
      <c r="C617" s="76" t="s">
        <v>25</v>
      </c>
      <c r="D617" s="83">
        <v>1</v>
      </c>
      <c r="E617" s="78">
        <v>17.96</v>
      </c>
      <c r="F617" s="78">
        <f>D617*E617</f>
        <v>17.96</v>
      </c>
      <c r="G617" s="34"/>
      <c r="J617" s="55"/>
      <c r="K617" s="56"/>
      <c r="L617" s="56"/>
    </row>
    <row r="618" spans="1:12" ht="15.6" thickTop="1" thickBot="1" x14ac:dyDescent="0.35">
      <c r="A618" s="79">
        <v>2</v>
      </c>
      <c r="B618" s="110" t="s">
        <v>342</v>
      </c>
      <c r="C618" s="111"/>
      <c r="D618" s="111"/>
      <c r="E618" s="112"/>
      <c r="F618" s="80">
        <f>SUM(F617)</f>
        <v>17.96</v>
      </c>
      <c r="G618" s="35">
        <f>SUM(F618/F623)</f>
        <v>0.28255111563640389</v>
      </c>
    </row>
    <row r="619" spans="1:12" ht="15.6" thickTop="1" thickBot="1" x14ac:dyDescent="0.35">
      <c r="A619" s="84" t="s">
        <v>14</v>
      </c>
      <c r="B619" s="110" t="s">
        <v>41</v>
      </c>
      <c r="C619" s="111"/>
      <c r="D619" s="111"/>
      <c r="E619" s="112"/>
      <c r="F619" s="85">
        <f>SUM(F615,F618)</f>
        <v>50.248000000000005</v>
      </c>
      <c r="G619" s="15"/>
    </row>
    <row r="620" spans="1:12" ht="15.6" thickTop="1" thickBot="1" x14ac:dyDescent="0.35">
      <c r="A620" s="86">
        <v>3</v>
      </c>
      <c r="B620" s="107" t="s">
        <v>15</v>
      </c>
      <c r="C620" s="108"/>
      <c r="D620" s="108"/>
      <c r="E620" s="109"/>
      <c r="F620" s="85">
        <f>SUM(F619)*15%</f>
        <v>7.5372000000000003</v>
      </c>
      <c r="G620" s="35">
        <f>SUM(F620/F623)</f>
        <v>0.11857707509881422</v>
      </c>
    </row>
    <row r="621" spans="1:12" ht="15.6" thickTop="1" thickBot="1" x14ac:dyDescent="0.35">
      <c r="A621" s="84" t="s">
        <v>16</v>
      </c>
      <c r="B621" s="110" t="s">
        <v>42</v>
      </c>
      <c r="C621" s="111"/>
      <c r="D621" s="111"/>
      <c r="E621" s="112"/>
      <c r="F621" s="87">
        <f>SUM(F619:F620)</f>
        <v>57.785200000000003</v>
      </c>
    </row>
    <row r="622" spans="1:12" ht="15.6" thickTop="1" thickBot="1" x14ac:dyDescent="0.35">
      <c r="A622" s="86">
        <v>4</v>
      </c>
      <c r="B622" s="107" t="s">
        <v>17</v>
      </c>
      <c r="C622" s="108"/>
      <c r="D622" s="108"/>
      <c r="E622" s="109"/>
      <c r="F622" s="85">
        <f>SUM(F621)*10%</f>
        <v>5.7785200000000003</v>
      </c>
      <c r="G622" s="35">
        <f>SUM(F622/F623)</f>
        <v>9.0909090909090912E-2</v>
      </c>
      <c r="I622" s="31"/>
    </row>
    <row r="623" spans="1:12" ht="15.6" thickTop="1" thickBot="1" x14ac:dyDescent="0.35">
      <c r="A623" s="84" t="s">
        <v>18</v>
      </c>
      <c r="B623" s="110" t="s">
        <v>19</v>
      </c>
      <c r="C623" s="111"/>
      <c r="D623" s="111"/>
      <c r="E623" s="112"/>
      <c r="F623" s="87">
        <f>SUM(F621:F622)</f>
        <v>63.563720000000004</v>
      </c>
      <c r="G623" s="37">
        <f>SUM(G615,G618,G620,G622)</f>
        <v>1</v>
      </c>
      <c r="I623" s="31"/>
      <c r="L623" s="65"/>
    </row>
    <row r="624" spans="1:12" s="13" customFormat="1" ht="15.6" thickTop="1" thickBot="1" x14ac:dyDescent="0.35">
      <c r="A624" s="38"/>
      <c r="B624" s="14"/>
      <c r="C624" s="14"/>
      <c r="D624" s="14"/>
      <c r="E624" s="14"/>
      <c r="F624" s="52"/>
      <c r="H624" s="27"/>
      <c r="I624" s="53"/>
      <c r="J624" s="39"/>
      <c r="K624" s="39"/>
    </row>
    <row r="625" spans="1:13" ht="44.4" thickTop="1" thickBot="1" x14ac:dyDescent="0.35">
      <c r="A625" s="70" t="s">
        <v>2</v>
      </c>
      <c r="B625" s="71" t="s">
        <v>1</v>
      </c>
      <c r="C625" s="72" t="s">
        <v>0</v>
      </c>
      <c r="D625" s="33" t="s">
        <v>20</v>
      </c>
      <c r="E625" s="44"/>
      <c r="F625" s="20"/>
      <c r="G625" s="20"/>
    </row>
    <row r="626" spans="1:13" s="13" customFormat="1" ht="130.80000000000001" customHeight="1" thickTop="1" thickBot="1" x14ac:dyDescent="0.35">
      <c r="A626" s="1" t="s">
        <v>206</v>
      </c>
      <c r="B626" s="2" t="s">
        <v>94</v>
      </c>
      <c r="C626" s="4" t="s">
        <v>25</v>
      </c>
      <c r="D626" s="3">
        <v>1</v>
      </c>
      <c r="I626" s="29"/>
    </row>
    <row r="627" spans="1:13" s="13" customFormat="1" ht="15.6" thickTop="1" thickBot="1" x14ac:dyDescent="0.35">
      <c r="A627" s="84"/>
      <c r="B627" s="110" t="s">
        <v>37</v>
      </c>
      <c r="C627" s="111"/>
      <c r="D627" s="111"/>
      <c r="E627" s="112"/>
      <c r="F627" s="96">
        <v>247.25</v>
      </c>
      <c r="H627" s="27"/>
      <c r="I627" s="53"/>
      <c r="J627" s="39"/>
      <c r="K627" s="39"/>
    </row>
    <row r="628" spans="1:13" s="13" customFormat="1" ht="15.6" thickTop="1" thickBot="1" x14ac:dyDescent="0.35">
      <c r="A628" s="38"/>
      <c r="B628" s="14"/>
      <c r="C628" s="14"/>
      <c r="D628" s="14"/>
      <c r="E628" s="14"/>
      <c r="F628" s="52"/>
      <c r="H628" s="27"/>
      <c r="I628" s="53"/>
      <c r="J628" s="39"/>
      <c r="K628" s="39"/>
    </row>
    <row r="629" spans="1:13" ht="44.4" thickTop="1" thickBot="1" x14ac:dyDescent="0.35">
      <c r="A629" s="70" t="s">
        <v>2</v>
      </c>
      <c r="B629" s="71" t="s">
        <v>1</v>
      </c>
      <c r="C629" s="72" t="s">
        <v>0</v>
      </c>
      <c r="D629" s="33" t="s">
        <v>20</v>
      </c>
      <c r="E629" s="44"/>
      <c r="F629" s="20"/>
      <c r="G629" s="20"/>
      <c r="K629" s="20"/>
    </row>
    <row r="630" spans="1:13" ht="130.80000000000001" thickTop="1" thickBot="1" x14ac:dyDescent="0.35">
      <c r="A630" s="1" t="s">
        <v>207</v>
      </c>
      <c r="B630" s="2" t="s">
        <v>142</v>
      </c>
      <c r="C630" s="12" t="s">
        <v>25</v>
      </c>
      <c r="D630" s="51">
        <v>1</v>
      </c>
      <c r="E630" s="44"/>
      <c r="F630" s="20"/>
      <c r="G630" s="20"/>
      <c r="K630" s="20"/>
    </row>
    <row r="631" spans="1:13" ht="30" thickTop="1" thickBot="1" x14ac:dyDescent="0.35">
      <c r="A631" s="70" t="s">
        <v>3</v>
      </c>
      <c r="B631" s="71" t="s">
        <v>4</v>
      </c>
      <c r="C631" s="71" t="s">
        <v>0</v>
      </c>
      <c r="D631" s="71" t="s">
        <v>5</v>
      </c>
      <c r="E631" s="71" t="s">
        <v>6</v>
      </c>
      <c r="F631" s="71" t="s">
        <v>7</v>
      </c>
      <c r="G631" s="33" t="s">
        <v>8</v>
      </c>
    </row>
    <row r="632" spans="1:13" ht="15" thickTop="1" x14ac:dyDescent="0.3">
      <c r="A632" s="20"/>
      <c r="B632" s="73" t="s">
        <v>9</v>
      </c>
      <c r="C632" s="74"/>
      <c r="D632" s="74"/>
      <c r="E632" s="74"/>
      <c r="F632" s="74"/>
      <c r="G632" s="34"/>
    </row>
    <row r="633" spans="1:13" ht="15" thickBot="1" x14ac:dyDescent="0.35">
      <c r="A633" s="75" t="s">
        <v>10</v>
      </c>
      <c r="B633" s="76" t="s">
        <v>426</v>
      </c>
      <c r="C633" s="76" t="s">
        <v>40</v>
      </c>
      <c r="D633" s="83">
        <v>3.5</v>
      </c>
      <c r="E633" s="77">
        <v>40.36</v>
      </c>
      <c r="F633" s="78">
        <f>PRODUCT(D633:E633)</f>
        <v>141.26</v>
      </c>
      <c r="G633" s="34"/>
    </row>
    <row r="634" spans="1:13" ht="15.6" thickTop="1" thickBot="1" x14ac:dyDescent="0.35">
      <c r="A634" s="79">
        <v>1</v>
      </c>
      <c r="B634" s="110" t="s">
        <v>13</v>
      </c>
      <c r="C634" s="111"/>
      <c r="D634" s="111"/>
      <c r="E634" s="112"/>
      <c r="F634" s="80">
        <f>SUM(F633:F633)</f>
        <v>141.26</v>
      </c>
      <c r="G634" s="35">
        <f>SUM(F634/F642)</f>
        <v>0.35731468126751353</v>
      </c>
      <c r="I634" s="45"/>
    </row>
    <row r="635" spans="1:13" ht="15" thickTop="1" x14ac:dyDescent="0.3">
      <c r="A635" s="20"/>
      <c r="B635" s="81" t="s">
        <v>330</v>
      </c>
      <c r="C635" s="76"/>
      <c r="D635" s="76"/>
      <c r="E635" s="76"/>
      <c r="F635" s="82"/>
      <c r="G635" s="36"/>
    </row>
    <row r="636" spans="1:13" ht="29.4" thickBot="1" x14ac:dyDescent="0.35">
      <c r="A636" s="75" t="s">
        <v>12</v>
      </c>
      <c r="B636" s="76" t="s">
        <v>365</v>
      </c>
      <c r="C636" s="76" t="s">
        <v>25</v>
      </c>
      <c r="D636" s="83">
        <v>1</v>
      </c>
      <c r="E636" s="78">
        <v>171.26</v>
      </c>
      <c r="F636" s="78">
        <f>D636*E636</f>
        <v>171.26</v>
      </c>
      <c r="G636" s="34"/>
      <c r="J636" s="55"/>
      <c r="K636" s="56"/>
      <c r="L636" s="56"/>
    </row>
    <row r="637" spans="1:13" ht="15.6" thickTop="1" thickBot="1" x14ac:dyDescent="0.35">
      <c r="A637" s="79">
        <v>2</v>
      </c>
      <c r="B637" s="110" t="s">
        <v>342</v>
      </c>
      <c r="C637" s="111"/>
      <c r="D637" s="111"/>
      <c r="E637" s="112"/>
      <c r="F637" s="80">
        <f>SUM(F636)</f>
        <v>171.26</v>
      </c>
      <c r="G637" s="35">
        <f>SUM(F637/F642)</f>
        <v>0.43319915272458137</v>
      </c>
      <c r="M637" s="31"/>
    </row>
    <row r="638" spans="1:13" ht="15.6" thickTop="1" thickBot="1" x14ac:dyDescent="0.35">
      <c r="A638" s="84" t="s">
        <v>14</v>
      </c>
      <c r="B638" s="110" t="s">
        <v>41</v>
      </c>
      <c r="C638" s="111"/>
      <c r="D638" s="111"/>
      <c r="E638" s="112"/>
      <c r="F638" s="85">
        <f>SUM(F634,F637)</f>
        <v>312.52</v>
      </c>
      <c r="G638" s="15"/>
      <c r="M638" s="31"/>
    </row>
    <row r="639" spans="1:13" ht="15.6" thickTop="1" thickBot="1" x14ac:dyDescent="0.35">
      <c r="A639" s="86">
        <v>3</v>
      </c>
      <c r="B639" s="107" t="s">
        <v>15</v>
      </c>
      <c r="C639" s="108"/>
      <c r="D639" s="108"/>
      <c r="E639" s="109"/>
      <c r="F639" s="85">
        <f>SUM(F638)*15%</f>
        <v>46.877999999999993</v>
      </c>
      <c r="G639" s="35">
        <f>SUM(F639/F642)</f>
        <v>0.11857707509881422</v>
      </c>
    </row>
    <row r="640" spans="1:13" ht="15.6" thickTop="1" thickBot="1" x14ac:dyDescent="0.35">
      <c r="A640" s="84" t="s">
        <v>16</v>
      </c>
      <c r="B640" s="110" t="s">
        <v>42</v>
      </c>
      <c r="C640" s="111"/>
      <c r="D640" s="111"/>
      <c r="E640" s="112"/>
      <c r="F640" s="87">
        <f>SUM(F638:F639)</f>
        <v>359.39799999999997</v>
      </c>
      <c r="M640" s="61"/>
    </row>
    <row r="641" spans="1:13" ht="15.6" thickTop="1" thickBot="1" x14ac:dyDescent="0.35">
      <c r="A641" s="86">
        <v>4</v>
      </c>
      <c r="B641" s="107" t="s">
        <v>17</v>
      </c>
      <c r="C641" s="108"/>
      <c r="D641" s="108"/>
      <c r="E641" s="109"/>
      <c r="F641" s="85">
        <f>SUM(F640)*10%</f>
        <v>35.939799999999998</v>
      </c>
      <c r="G641" s="35">
        <f>SUM(F641/F642)</f>
        <v>9.0909090909090912E-2</v>
      </c>
      <c r="I641" s="31"/>
    </row>
    <row r="642" spans="1:13" ht="15.6" thickTop="1" thickBot="1" x14ac:dyDescent="0.35">
      <c r="A642" s="84" t="s">
        <v>18</v>
      </c>
      <c r="B642" s="110" t="s">
        <v>19</v>
      </c>
      <c r="C642" s="111"/>
      <c r="D642" s="111"/>
      <c r="E642" s="112"/>
      <c r="F642" s="87">
        <f>SUM(F640:F641)</f>
        <v>395.33779999999996</v>
      </c>
      <c r="G642" s="37">
        <f>SUM(G634,G637,G639,G641)</f>
        <v>1</v>
      </c>
      <c r="I642" s="31"/>
      <c r="L642" s="39"/>
    </row>
    <row r="643" spans="1:13" s="13" customFormat="1" ht="15.6" thickTop="1" thickBot="1" x14ac:dyDescent="0.35">
      <c r="A643" s="38"/>
      <c r="B643" s="14"/>
      <c r="C643" s="14"/>
      <c r="D643" s="14"/>
      <c r="E643" s="14"/>
      <c r="F643" s="52"/>
      <c r="H643" s="27"/>
      <c r="I643" s="53"/>
      <c r="J643" s="39"/>
      <c r="K643" s="39"/>
    </row>
    <row r="644" spans="1:13" ht="44.4" thickTop="1" thickBot="1" x14ac:dyDescent="0.35">
      <c r="A644" s="70" t="s">
        <v>2</v>
      </c>
      <c r="B644" s="71" t="s">
        <v>1</v>
      </c>
      <c r="C644" s="72" t="s">
        <v>0</v>
      </c>
      <c r="D644" s="33" t="s">
        <v>20</v>
      </c>
      <c r="E644" s="44"/>
      <c r="F644" s="20"/>
      <c r="G644" s="20"/>
      <c r="K644" s="20"/>
    </row>
    <row r="645" spans="1:13" ht="166.2" customHeight="1" thickTop="1" thickBot="1" x14ac:dyDescent="0.35">
      <c r="A645" s="1" t="s">
        <v>208</v>
      </c>
      <c r="B645" s="2" t="s">
        <v>143</v>
      </c>
      <c r="C645" s="12" t="s">
        <v>25</v>
      </c>
      <c r="D645" s="51">
        <v>1</v>
      </c>
      <c r="E645" s="44"/>
      <c r="F645" s="20"/>
      <c r="G645" s="20"/>
      <c r="K645" s="20"/>
    </row>
    <row r="646" spans="1:13" ht="30" thickTop="1" thickBot="1" x14ac:dyDescent="0.35">
      <c r="A646" s="70" t="s">
        <v>3</v>
      </c>
      <c r="B646" s="71" t="s">
        <v>4</v>
      </c>
      <c r="C646" s="71" t="s">
        <v>0</v>
      </c>
      <c r="D646" s="71" t="s">
        <v>5</v>
      </c>
      <c r="E646" s="71" t="s">
        <v>6</v>
      </c>
      <c r="F646" s="71" t="s">
        <v>7</v>
      </c>
      <c r="G646" s="33" t="s">
        <v>8</v>
      </c>
    </row>
    <row r="647" spans="1:13" ht="15" thickTop="1" x14ac:dyDescent="0.3">
      <c r="A647" s="20"/>
      <c r="B647" s="73" t="s">
        <v>9</v>
      </c>
      <c r="C647" s="74"/>
      <c r="D647" s="74"/>
      <c r="E647" s="74"/>
      <c r="F647" s="74"/>
      <c r="G647" s="34"/>
    </row>
    <row r="648" spans="1:13" ht="15" thickBot="1" x14ac:dyDescent="0.35">
      <c r="A648" s="75" t="s">
        <v>10</v>
      </c>
      <c r="B648" s="76" t="s">
        <v>426</v>
      </c>
      <c r="C648" s="76" t="s">
        <v>40</v>
      </c>
      <c r="D648" s="83">
        <v>1.2</v>
      </c>
      <c r="E648" s="77">
        <v>40.36</v>
      </c>
      <c r="F648" s="78">
        <f>PRODUCT(D648:E648)</f>
        <v>48.431999999999995</v>
      </c>
      <c r="G648" s="34"/>
    </row>
    <row r="649" spans="1:13" ht="15.6" thickTop="1" thickBot="1" x14ac:dyDescent="0.35">
      <c r="A649" s="79">
        <v>1</v>
      </c>
      <c r="B649" s="110" t="s">
        <v>13</v>
      </c>
      <c r="C649" s="111"/>
      <c r="D649" s="111"/>
      <c r="E649" s="112"/>
      <c r="F649" s="80">
        <f>SUM(F648:F648)</f>
        <v>48.431999999999995</v>
      </c>
      <c r="G649" s="35">
        <f>SUM(F649/F657)</f>
        <v>0.47476706936714286</v>
      </c>
      <c r="I649" s="45"/>
    </row>
    <row r="650" spans="1:13" ht="15" thickTop="1" x14ac:dyDescent="0.3">
      <c r="A650" s="20"/>
      <c r="B650" s="81" t="s">
        <v>330</v>
      </c>
      <c r="C650" s="76"/>
      <c r="D650" s="76"/>
      <c r="E650" s="76"/>
      <c r="F650" s="82"/>
      <c r="G650" s="36"/>
    </row>
    <row r="651" spans="1:13" ht="29.4" thickBot="1" x14ac:dyDescent="0.35">
      <c r="A651" s="75" t="s">
        <v>12</v>
      </c>
      <c r="B651" s="76" t="s">
        <v>366</v>
      </c>
      <c r="C651" s="76" t="s">
        <v>25</v>
      </c>
      <c r="D651" s="83">
        <v>1</v>
      </c>
      <c r="E651" s="78">
        <v>32.21</v>
      </c>
      <c r="F651" s="78">
        <f>D651*E651</f>
        <v>32.21</v>
      </c>
      <c r="G651" s="34"/>
      <c r="J651" s="55"/>
      <c r="K651" s="56"/>
      <c r="L651" s="56"/>
    </row>
    <row r="652" spans="1:13" ht="15.6" thickTop="1" thickBot="1" x14ac:dyDescent="0.35">
      <c r="A652" s="79">
        <v>2</v>
      </c>
      <c r="B652" s="110" t="s">
        <v>342</v>
      </c>
      <c r="C652" s="111"/>
      <c r="D652" s="111"/>
      <c r="E652" s="112"/>
      <c r="F652" s="80">
        <f>SUM(F651)</f>
        <v>32.21</v>
      </c>
      <c r="G652" s="35">
        <f>SUM(F652/F657)</f>
        <v>0.31574676462495199</v>
      </c>
      <c r="M652" s="31"/>
    </row>
    <row r="653" spans="1:13" ht="15.6" thickTop="1" thickBot="1" x14ac:dyDescent="0.35">
      <c r="A653" s="84" t="s">
        <v>14</v>
      </c>
      <c r="B653" s="110" t="s">
        <v>41</v>
      </c>
      <c r="C653" s="111"/>
      <c r="D653" s="111"/>
      <c r="E653" s="112"/>
      <c r="F653" s="85">
        <f>SUM(F649,F652)</f>
        <v>80.641999999999996</v>
      </c>
      <c r="G653" s="15"/>
      <c r="M653" s="31"/>
    </row>
    <row r="654" spans="1:13" ht="15.6" thickTop="1" thickBot="1" x14ac:dyDescent="0.35">
      <c r="A654" s="86">
        <v>3</v>
      </c>
      <c r="B654" s="107" t="s">
        <v>15</v>
      </c>
      <c r="C654" s="108"/>
      <c r="D654" s="108"/>
      <c r="E654" s="109"/>
      <c r="F654" s="85">
        <f>SUM(F653)*15%</f>
        <v>12.096299999999999</v>
      </c>
      <c r="G654" s="35">
        <f>SUM(F654/F657)</f>
        <v>0.11857707509881422</v>
      </c>
    </row>
    <row r="655" spans="1:13" ht="15.6" thickTop="1" thickBot="1" x14ac:dyDescent="0.35">
      <c r="A655" s="84" t="s">
        <v>16</v>
      </c>
      <c r="B655" s="110" t="s">
        <v>42</v>
      </c>
      <c r="C655" s="111"/>
      <c r="D655" s="111"/>
      <c r="E655" s="112"/>
      <c r="F655" s="87">
        <f>SUM(F653:F654)</f>
        <v>92.738299999999995</v>
      </c>
      <c r="M655" s="61"/>
    </row>
    <row r="656" spans="1:13" ht="15.6" thickTop="1" thickBot="1" x14ac:dyDescent="0.35">
      <c r="A656" s="86">
        <v>4</v>
      </c>
      <c r="B656" s="107" t="s">
        <v>17</v>
      </c>
      <c r="C656" s="108"/>
      <c r="D656" s="108"/>
      <c r="E656" s="109"/>
      <c r="F656" s="85">
        <f>SUM(F655)*10%</f>
        <v>9.2738300000000002</v>
      </c>
      <c r="G656" s="35">
        <f>SUM(F656/F657)</f>
        <v>9.0909090909090912E-2</v>
      </c>
      <c r="I656" s="31"/>
    </row>
    <row r="657" spans="1:13" ht="15.6" thickTop="1" thickBot="1" x14ac:dyDescent="0.35">
      <c r="A657" s="84" t="s">
        <v>18</v>
      </c>
      <c r="B657" s="110" t="s">
        <v>19</v>
      </c>
      <c r="C657" s="111"/>
      <c r="D657" s="111"/>
      <c r="E657" s="112"/>
      <c r="F657" s="87">
        <f>SUM(F655:F656)</f>
        <v>102.01213</v>
      </c>
      <c r="G657" s="37">
        <f>SUM(G649,G652,G654,G656)</f>
        <v>1</v>
      </c>
      <c r="I657" s="31"/>
      <c r="L657" s="39"/>
    </row>
    <row r="658" spans="1:13" s="13" customFormat="1" ht="15.6" thickTop="1" thickBot="1" x14ac:dyDescent="0.35">
      <c r="A658" s="38"/>
      <c r="B658" s="14"/>
      <c r="C658" s="14"/>
      <c r="D658" s="14"/>
      <c r="E658" s="14"/>
      <c r="F658" s="52"/>
      <c r="H658" s="27"/>
      <c r="I658" s="53"/>
      <c r="J658" s="39"/>
      <c r="K658" s="39"/>
    </row>
    <row r="659" spans="1:13" ht="44.4" thickTop="1" thickBot="1" x14ac:dyDescent="0.35">
      <c r="A659" s="70" t="s">
        <v>2</v>
      </c>
      <c r="B659" s="71" t="s">
        <v>1</v>
      </c>
      <c r="C659" s="72" t="s">
        <v>0</v>
      </c>
      <c r="D659" s="33" t="s">
        <v>20</v>
      </c>
      <c r="E659" s="44"/>
      <c r="F659" s="20"/>
      <c r="G659" s="20"/>
      <c r="K659" s="20"/>
    </row>
    <row r="660" spans="1:13" ht="124.8" customHeight="1" thickTop="1" thickBot="1" x14ac:dyDescent="0.35">
      <c r="A660" s="1" t="s">
        <v>209</v>
      </c>
      <c r="B660" s="2" t="s">
        <v>78</v>
      </c>
      <c r="C660" s="12" t="s">
        <v>25</v>
      </c>
      <c r="D660" s="51">
        <v>1</v>
      </c>
      <c r="E660" s="44"/>
      <c r="F660" s="20"/>
      <c r="G660" s="20"/>
      <c r="K660" s="20"/>
    </row>
    <row r="661" spans="1:13" ht="30" thickTop="1" thickBot="1" x14ac:dyDescent="0.35">
      <c r="A661" s="70" t="s">
        <v>3</v>
      </c>
      <c r="B661" s="71" t="s">
        <v>4</v>
      </c>
      <c r="C661" s="71" t="s">
        <v>0</v>
      </c>
      <c r="D661" s="71" t="s">
        <v>5</v>
      </c>
      <c r="E661" s="71" t="s">
        <v>6</v>
      </c>
      <c r="F661" s="71" t="s">
        <v>7</v>
      </c>
      <c r="G661" s="33" t="s">
        <v>8</v>
      </c>
    </row>
    <row r="662" spans="1:13" ht="15" thickTop="1" x14ac:dyDescent="0.3">
      <c r="A662" s="20"/>
      <c r="B662" s="73" t="s">
        <v>9</v>
      </c>
      <c r="C662" s="74"/>
      <c r="D662" s="74"/>
      <c r="E662" s="74"/>
      <c r="F662" s="74"/>
      <c r="G662" s="34"/>
    </row>
    <row r="663" spans="1:13" ht="15" thickBot="1" x14ac:dyDescent="0.35">
      <c r="A663" s="75" t="s">
        <v>10</v>
      </c>
      <c r="B663" s="76" t="s">
        <v>426</v>
      </c>
      <c r="C663" s="76" t="s">
        <v>40</v>
      </c>
      <c r="D663" s="83">
        <v>2</v>
      </c>
      <c r="E663" s="77">
        <v>40.36</v>
      </c>
      <c r="F663" s="78">
        <f>PRODUCT(D663:E663)</f>
        <v>80.72</v>
      </c>
      <c r="G663" s="34"/>
    </row>
    <row r="664" spans="1:13" ht="15.6" thickTop="1" thickBot="1" x14ac:dyDescent="0.35">
      <c r="A664" s="79">
        <v>1</v>
      </c>
      <c r="B664" s="110" t="s">
        <v>13</v>
      </c>
      <c r="C664" s="111"/>
      <c r="D664" s="111"/>
      <c r="E664" s="112"/>
      <c r="F664" s="80">
        <f>SUM(F663:F663)</f>
        <v>80.72</v>
      </c>
      <c r="G664" s="35">
        <f>SUM(F664/F672)</f>
        <v>0.45575513663196848</v>
      </c>
      <c r="I664" s="45"/>
    </row>
    <row r="665" spans="1:13" ht="15" thickTop="1" x14ac:dyDescent="0.3">
      <c r="A665" s="20"/>
      <c r="B665" s="81" t="s">
        <v>330</v>
      </c>
      <c r="C665" s="76"/>
      <c r="D665" s="76"/>
      <c r="E665" s="76"/>
      <c r="F665" s="82"/>
      <c r="G665" s="36"/>
    </row>
    <row r="666" spans="1:13" ht="29.4" thickBot="1" x14ac:dyDescent="0.35">
      <c r="A666" s="75" t="s">
        <v>12</v>
      </c>
      <c r="B666" s="76" t="s">
        <v>367</v>
      </c>
      <c r="C666" s="76" t="s">
        <v>25</v>
      </c>
      <c r="D666" s="83">
        <v>1</v>
      </c>
      <c r="E666" s="78">
        <v>59.29</v>
      </c>
      <c r="F666" s="78">
        <f>D666*E666</f>
        <v>59.29</v>
      </c>
      <c r="G666" s="34"/>
      <c r="J666" s="55"/>
      <c r="K666" s="56"/>
      <c r="L666" s="56"/>
    </row>
    <row r="667" spans="1:13" ht="15.6" thickTop="1" thickBot="1" x14ac:dyDescent="0.35">
      <c r="A667" s="79">
        <v>2</v>
      </c>
      <c r="B667" s="110" t="s">
        <v>342</v>
      </c>
      <c r="C667" s="111"/>
      <c r="D667" s="111"/>
      <c r="E667" s="112"/>
      <c r="F667" s="80">
        <f>SUM(F666)</f>
        <v>59.29</v>
      </c>
      <c r="G667" s="35">
        <f>SUM(F667/F672)</f>
        <v>0.33475869736012648</v>
      </c>
      <c r="M667" s="31"/>
    </row>
    <row r="668" spans="1:13" ht="15.6" thickTop="1" thickBot="1" x14ac:dyDescent="0.35">
      <c r="A668" s="84" t="s">
        <v>14</v>
      </c>
      <c r="B668" s="110" t="s">
        <v>41</v>
      </c>
      <c r="C668" s="111"/>
      <c r="D668" s="111"/>
      <c r="E668" s="112"/>
      <c r="F668" s="85">
        <f>SUM(F664,F667)</f>
        <v>140.01</v>
      </c>
      <c r="G668" s="15"/>
      <c r="M668" s="31"/>
    </row>
    <row r="669" spans="1:13" ht="15.6" thickTop="1" thickBot="1" x14ac:dyDescent="0.35">
      <c r="A669" s="86">
        <v>3</v>
      </c>
      <c r="B669" s="107" t="s">
        <v>15</v>
      </c>
      <c r="C669" s="108"/>
      <c r="D669" s="108"/>
      <c r="E669" s="109"/>
      <c r="F669" s="85">
        <f>SUM(F668)*15%</f>
        <v>21.001499999999997</v>
      </c>
      <c r="G669" s="35">
        <f>SUM(F669/F672)</f>
        <v>0.11857707509881422</v>
      </c>
    </row>
    <row r="670" spans="1:13" ht="15.6" thickTop="1" thickBot="1" x14ac:dyDescent="0.35">
      <c r="A670" s="84" t="s">
        <v>16</v>
      </c>
      <c r="B670" s="110" t="s">
        <v>42</v>
      </c>
      <c r="C670" s="111"/>
      <c r="D670" s="111"/>
      <c r="E670" s="112"/>
      <c r="F670" s="87">
        <f>SUM(F668:F669)</f>
        <v>161.01149999999998</v>
      </c>
      <c r="M670" s="61"/>
    </row>
    <row r="671" spans="1:13" ht="15.6" thickTop="1" thickBot="1" x14ac:dyDescent="0.35">
      <c r="A671" s="86">
        <v>4</v>
      </c>
      <c r="B671" s="107" t="s">
        <v>17</v>
      </c>
      <c r="C671" s="108"/>
      <c r="D671" s="108"/>
      <c r="E671" s="109"/>
      <c r="F671" s="85">
        <f>SUM(F670)*10%</f>
        <v>16.101150000000001</v>
      </c>
      <c r="G671" s="35">
        <f>SUM(F671/F672)</f>
        <v>9.0909090909090925E-2</v>
      </c>
      <c r="I671" s="31"/>
    </row>
    <row r="672" spans="1:13" ht="15.6" thickTop="1" thickBot="1" x14ac:dyDescent="0.35">
      <c r="A672" s="84" t="s">
        <v>18</v>
      </c>
      <c r="B672" s="110" t="s">
        <v>19</v>
      </c>
      <c r="C672" s="111"/>
      <c r="D672" s="111"/>
      <c r="E672" s="112"/>
      <c r="F672" s="87">
        <f>SUM(F670:F671)</f>
        <v>177.11264999999997</v>
      </c>
      <c r="G672" s="37">
        <f>SUM(G664,G667,G669,G671)</f>
        <v>1</v>
      </c>
      <c r="I672" s="31"/>
      <c r="L672" s="39"/>
    </row>
    <row r="673" spans="1:13" s="13" customFormat="1" ht="15.6" thickTop="1" thickBot="1" x14ac:dyDescent="0.35">
      <c r="A673" s="38"/>
      <c r="B673" s="14"/>
      <c r="C673" s="14"/>
      <c r="D673" s="14"/>
      <c r="E673" s="14"/>
      <c r="F673" s="52"/>
      <c r="H673" s="27"/>
      <c r="I673" s="53"/>
      <c r="J673" s="39"/>
      <c r="K673" s="39"/>
    </row>
    <row r="674" spans="1:13" ht="44.4" thickTop="1" thickBot="1" x14ac:dyDescent="0.35">
      <c r="A674" s="70" t="s">
        <v>2</v>
      </c>
      <c r="B674" s="71" t="s">
        <v>1</v>
      </c>
      <c r="C674" s="72" t="s">
        <v>0</v>
      </c>
      <c r="D674" s="33" t="s">
        <v>20</v>
      </c>
      <c r="E674" s="44"/>
      <c r="F674" s="20"/>
      <c r="G674" s="20"/>
      <c r="K674" s="20"/>
    </row>
    <row r="675" spans="1:13" ht="129.6" customHeight="1" thickTop="1" x14ac:dyDescent="0.3">
      <c r="A675" s="1" t="s">
        <v>210</v>
      </c>
      <c r="B675" s="17" t="s">
        <v>81</v>
      </c>
      <c r="C675" s="24"/>
      <c r="D675" s="24"/>
      <c r="E675" s="44"/>
      <c r="F675" s="20"/>
      <c r="G675" s="20"/>
      <c r="K675" s="20"/>
    </row>
    <row r="676" spans="1:13" ht="15" thickBot="1" x14ac:dyDescent="0.35">
      <c r="A676" s="5" t="s">
        <v>211</v>
      </c>
      <c r="B676" s="19" t="s">
        <v>79</v>
      </c>
      <c r="C676" s="12" t="s">
        <v>25</v>
      </c>
      <c r="D676" s="51">
        <v>1</v>
      </c>
      <c r="E676" s="44"/>
      <c r="F676" s="20"/>
      <c r="G676" s="20"/>
      <c r="K676" s="20"/>
    </row>
    <row r="677" spans="1:13" ht="30" thickTop="1" thickBot="1" x14ac:dyDescent="0.35">
      <c r="A677" s="70" t="s">
        <v>3</v>
      </c>
      <c r="B677" s="71" t="s">
        <v>4</v>
      </c>
      <c r="C677" s="71" t="s">
        <v>0</v>
      </c>
      <c r="D677" s="71" t="s">
        <v>5</v>
      </c>
      <c r="E677" s="71" t="s">
        <v>6</v>
      </c>
      <c r="F677" s="71" t="s">
        <v>7</v>
      </c>
      <c r="G677" s="33" t="s">
        <v>8</v>
      </c>
    </row>
    <row r="678" spans="1:13" ht="15" thickTop="1" x14ac:dyDescent="0.3">
      <c r="A678" s="20"/>
      <c r="B678" s="73" t="s">
        <v>9</v>
      </c>
      <c r="C678" s="74"/>
      <c r="D678" s="74"/>
      <c r="E678" s="74"/>
      <c r="F678" s="74"/>
      <c r="G678" s="34"/>
    </row>
    <row r="679" spans="1:13" ht="15" thickBot="1" x14ac:dyDescent="0.35">
      <c r="A679" s="75" t="s">
        <v>10</v>
      </c>
      <c r="B679" s="76" t="s">
        <v>426</v>
      </c>
      <c r="C679" s="76" t="s">
        <v>40</v>
      </c>
      <c r="D679" s="83">
        <v>2.5</v>
      </c>
      <c r="E679" s="77">
        <v>40.36</v>
      </c>
      <c r="F679" s="78">
        <f>PRODUCT(D679:E679)</f>
        <v>100.9</v>
      </c>
      <c r="G679" s="34"/>
    </row>
    <row r="680" spans="1:13" ht="15.6" thickTop="1" thickBot="1" x14ac:dyDescent="0.35">
      <c r="A680" s="79">
        <v>1</v>
      </c>
      <c r="B680" s="110" t="s">
        <v>13</v>
      </c>
      <c r="C680" s="111"/>
      <c r="D680" s="111"/>
      <c r="E680" s="112"/>
      <c r="F680" s="80">
        <f>SUM(F679:F679)</f>
        <v>100.9</v>
      </c>
      <c r="G680" s="35">
        <f>SUM(F680/F688)</f>
        <v>0.43145370178937831</v>
      </c>
      <c r="I680" s="45"/>
    </row>
    <row r="681" spans="1:13" ht="15" thickTop="1" x14ac:dyDescent="0.3">
      <c r="A681" s="20"/>
      <c r="B681" s="81" t="s">
        <v>330</v>
      </c>
      <c r="C681" s="76"/>
      <c r="D681" s="76"/>
      <c r="E681" s="76"/>
      <c r="F681" s="82"/>
      <c r="G681" s="36"/>
    </row>
    <row r="682" spans="1:13" ht="29.4" thickBot="1" x14ac:dyDescent="0.35">
      <c r="A682" s="75" t="s">
        <v>12</v>
      </c>
      <c r="B682" s="76" t="s">
        <v>368</v>
      </c>
      <c r="C682" s="76" t="s">
        <v>25</v>
      </c>
      <c r="D682" s="83">
        <v>1</v>
      </c>
      <c r="E682" s="78">
        <v>83.97</v>
      </c>
      <c r="F682" s="78">
        <f>D682*E682</f>
        <v>83.97</v>
      </c>
      <c r="G682" s="34"/>
      <c r="J682" s="55"/>
      <c r="K682" s="56"/>
      <c r="L682" s="56"/>
    </row>
    <row r="683" spans="1:13" ht="15.6" thickTop="1" thickBot="1" x14ac:dyDescent="0.35">
      <c r="A683" s="79">
        <v>2</v>
      </c>
      <c r="B683" s="110" t="s">
        <v>342</v>
      </c>
      <c r="C683" s="111"/>
      <c r="D683" s="111"/>
      <c r="E683" s="112"/>
      <c r="F683" s="80">
        <f>SUM(F682)</f>
        <v>83.97</v>
      </c>
      <c r="G683" s="35">
        <f>SUM(F683/F688)</f>
        <v>0.35906013220271649</v>
      </c>
      <c r="M683" s="31"/>
    </row>
    <row r="684" spans="1:13" ht="15.6" thickTop="1" thickBot="1" x14ac:dyDescent="0.35">
      <c r="A684" s="84" t="s">
        <v>14</v>
      </c>
      <c r="B684" s="110" t="s">
        <v>41</v>
      </c>
      <c r="C684" s="111"/>
      <c r="D684" s="111"/>
      <c r="E684" s="112"/>
      <c r="F684" s="85">
        <f>SUM(F680,F683)</f>
        <v>184.87</v>
      </c>
      <c r="G684" s="15"/>
      <c r="M684" s="31"/>
    </row>
    <row r="685" spans="1:13" ht="15.6" thickTop="1" thickBot="1" x14ac:dyDescent="0.35">
      <c r="A685" s="86">
        <v>3</v>
      </c>
      <c r="B685" s="107" t="s">
        <v>15</v>
      </c>
      <c r="C685" s="108"/>
      <c r="D685" s="108"/>
      <c r="E685" s="109"/>
      <c r="F685" s="85">
        <f>SUM(F684)*15%</f>
        <v>27.730499999999999</v>
      </c>
      <c r="G685" s="35">
        <f>SUM(F685/F688)</f>
        <v>0.11857707509881421</v>
      </c>
    </row>
    <row r="686" spans="1:13" ht="15.6" thickTop="1" thickBot="1" x14ac:dyDescent="0.35">
      <c r="A686" s="84" t="s">
        <v>16</v>
      </c>
      <c r="B686" s="110" t="s">
        <v>42</v>
      </c>
      <c r="C686" s="111"/>
      <c r="D686" s="111"/>
      <c r="E686" s="112"/>
      <c r="F686" s="87">
        <f>SUM(F684:F685)</f>
        <v>212.60050000000001</v>
      </c>
      <c r="M686" s="61"/>
    </row>
    <row r="687" spans="1:13" ht="15.6" thickTop="1" thickBot="1" x14ac:dyDescent="0.35">
      <c r="A687" s="86">
        <v>4</v>
      </c>
      <c r="B687" s="107" t="s">
        <v>17</v>
      </c>
      <c r="C687" s="108"/>
      <c r="D687" s="108"/>
      <c r="E687" s="109"/>
      <c r="F687" s="85">
        <f>SUM(F686)*10%</f>
        <v>21.260050000000003</v>
      </c>
      <c r="G687" s="35">
        <f>SUM(F687/F688)</f>
        <v>9.0909090909090912E-2</v>
      </c>
      <c r="I687" s="31"/>
    </row>
    <row r="688" spans="1:13" ht="15.6" thickTop="1" thickBot="1" x14ac:dyDescent="0.35">
      <c r="A688" s="84" t="s">
        <v>18</v>
      </c>
      <c r="B688" s="110" t="s">
        <v>19</v>
      </c>
      <c r="C688" s="111"/>
      <c r="D688" s="111"/>
      <c r="E688" s="112"/>
      <c r="F688" s="87">
        <f>SUM(F686:F687)</f>
        <v>233.86055000000002</v>
      </c>
      <c r="G688" s="37">
        <f>SUM(G680,G683,G685,G687)</f>
        <v>0.99999999999999989</v>
      </c>
      <c r="I688" s="31"/>
      <c r="L688" s="39"/>
    </row>
    <row r="689" spans="1:13" s="13" customFormat="1" ht="15.6" thickTop="1" thickBot="1" x14ac:dyDescent="0.35">
      <c r="A689" s="38"/>
      <c r="B689" s="14"/>
      <c r="C689" s="14"/>
      <c r="D689" s="14"/>
      <c r="E689" s="14"/>
      <c r="F689" s="52"/>
      <c r="H689" s="27"/>
      <c r="I689" s="53"/>
      <c r="J689" s="39"/>
      <c r="K689" s="39"/>
    </row>
    <row r="690" spans="1:13" ht="44.4" thickTop="1" thickBot="1" x14ac:dyDescent="0.35">
      <c r="A690" s="70" t="s">
        <v>2</v>
      </c>
      <c r="B690" s="71" t="s">
        <v>1</v>
      </c>
      <c r="C690" s="72" t="s">
        <v>0</v>
      </c>
      <c r="D690" s="33" t="s">
        <v>20</v>
      </c>
      <c r="E690" s="44"/>
      <c r="F690" s="20"/>
      <c r="G690" s="20"/>
      <c r="K690" s="20"/>
    </row>
    <row r="691" spans="1:13" ht="101.4" thickTop="1" x14ac:dyDescent="0.3">
      <c r="A691" s="1" t="s">
        <v>210</v>
      </c>
      <c r="B691" s="17" t="s">
        <v>81</v>
      </c>
      <c r="C691" s="24"/>
      <c r="D691" s="24"/>
      <c r="E691" s="44"/>
      <c r="F691" s="20"/>
      <c r="G691" s="20"/>
      <c r="K691" s="20"/>
    </row>
    <row r="692" spans="1:13" ht="15" thickBot="1" x14ac:dyDescent="0.35">
      <c r="A692" s="5" t="s">
        <v>212</v>
      </c>
      <c r="B692" s="19" t="s">
        <v>80</v>
      </c>
      <c r="C692" s="12" t="s">
        <v>25</v>
      </c>
      <c r="D692" s="51">
        <v>1</v>
      </c>
      <c r="E692" s="44"/>
      <c r="F692" s="20"/>
      <c r="G692" s="20"/>
      <c r="K692" s="20"/>
    </row>
    <row r="693" spans="1:13" ht="30" thickTop="1" thickBot="1" x14ac:dyDescent="0.35">
      <c r="A693" s="70" t="s">
        <v>3</v>
      </c>
      <c r="B693" s="71" t="s">
        <v>4</v>
      </c>
      <c r="C693" s="71" t="s">
        <v>0</v>
      </c>
      <c r="D693" s="71" t="s">
        <v>5</v>
      </c>
      <c r="E693" s="71" t="s">
        <v>6</v>
      </c>
      <c r="F693" s="71" t="s">
        <v>7</v>
      </c>
      <c r="G693" s="33" t="s">
        <v>8</v>
      </c>
    </row>
    <row r="694" spans="1:13" ht="15" thickTop="1" x14ac:dyDescent="0.3">
      <c r="A694" s="20"/>
      <c r="B694" s="73" t="s">
        <v>9</v>
      </c>
      <c r="C694" s="74"/>
      <c r="D694" s="74"/>
      <c r="E694" s="74"/>
      <c r="F694" s="74"/>
      <c r="G694" s="34"/>
    </row>
    <row r="695" spans="1:13" ht="15" thickBot="1" x14ac:dyDescent="0.35">
      <c r="A695" s="75" t="s">
        <v>10</v>
      </c>
      <c r="B695" s="76" t="s">
        <v>426</v>
      </c>
      <c r="C695" s="76" t="s">
        <v>40</v>
      </c>
      <c r="D695" s="83">
        <v>2.5</v>
      </c>
      <c r="E695" s="77">
        <v>40.36</v>
      </c>
      <c r="F695" s="78">
        <f>PRODUCT(D695:E695)</f>
        <v>100.9</v>
      </c>
      <c r="G695" s="34"/>
    </row>
    <row r="696" spans="1:13" ht="15.6" thickTop="1" thickBot="1" x14ac:dyDescent="0.35">
      <c r="A696" s="79">
        <v>1</v>
      </c>
      <c r="B696" s="110" t="s">
        <v>13</v>
      </c>
      <c r="C696" s="111"/>
      <c r="D696" s="111"/>
      <c r="E696" s="112"/>
      <c r="F696" s="80">
        <f>SUM(F695:F695)</f>
        <v>100.9</v>
      </c>
      <c r="G696" s="35">
        <f>SUM(F696/F704)</f>
        <v>0.33829351874545072</v>
      </c>
      <c r="I696" s="45"/>
    </row>
    <row r="697" spans="1:13" ht="15" thickTop="1" x14ac:dyDescent="0.3">
      <c r="A697" s="20"/>
      <c r="B697" s="81" t="s">
        <v>330</v>
      </c>
      <c r="C697" s="76"/>
      <c r="D697" s="76"/>
      <c r="E697" s="76"/>
      <c r="F697" s="82"/>
      <c r="G697" s="36"/>
    </row>
    <row r="698" spans="1:13" ht="29.4" thickBot="1" x14ac:dyDescent="0.35">
      <c r="A698" s="75" t="s">
        <v>12</v>
      </c>
      <c r="B698" s="76" t="s">
        <v>368</v>
      </c>
      <c r="C698" s="76" t="s">
        <v>25</v>
      </c>
      <c r="D698" s="83">
        <v>1</v>
      </c>
      <c r="E698" s="78">
        <v>134.88</v>
      </c>
      <c r="F698" s="78">
        <f>D698*E698</f>
        <v>134.88</v>
      </c>
      <c r="G698" s="34"/>
      <c r="J698" s="55"/>
      <c r="K698" s="56"/>
      <c r="L698" s="56"/>
    </row>
    <row r="699" spans="1:13" ht="15.6" thickTop="1" thickBot="1" x14ac:dyDescent="0.35">
      <c r="A699" s="79">
        <v>2</v>
      </c>
      <c r="B699" s="110" t="s">
        <v>342</v>
      </c>
      <c r="C699" s="111"/>
      <c r="D699" s="111"/>
      <c r="E699" s="112"/>
      <c r="F699" s="80">
        <f>SUM(F698)</f>
        <v>134.88</v>
      </c>
      <c r="G699" s="35">
        <f>SUM(F699/F704)</f>
        <v>0.45222031524664408</v>
      </c>
      <c r="M699" s="31"/>
    </row>
    <row r="700" spans="1:13" ht="15.6" thickTop="1" thickBot="1" x14ac:dyDescent="0.35">
      <c r="A700" s="84" t="s">
        <v>14</v>
      </c>
      <c r="B700" s="110" t="s">
        <v>41</v>
      </c>
      <c r="C700" s="111"/>
      <c r="D700" s="111"/>
      <c r="E700" s="112"/>
      <c r="F700" s="85">
        <f>SUM(F696,F699)</f>
        <v>235.78</v>
      </c>
      <c r="G700" s="15"/>
      <c r="M700" s="31"/>
    </row>
    <row r="701" spans="1:13" ht="15.6" thickTop="1" thickBot="1" x14ac:dyDescent="0.35">
      <c r="A701" s="86">
        <v>3</v>
      </c>
      <c r="B701" s="107" t="s">
        <v>15</v>
      </c>
      <c r="C701" s="108"/>
      <c r="D701" s="108"/>
      <c r="E701" s="109"/>
      <c r="F701" s="85">
        <f>SUM(F700)*15%</f>
        <v>35.366999999999997</v>
      </c>
      <c r="G701" s="35">
        <f>SUM(F701/F704)</f>
        <v>0.11857707509881421</v>
      </c>
    </row>
    <row r="702" spans="1:13" ht="15.6" thickTop="1" thickBot="1" x14ac:dyDescent="0.35">
      <c r="A702" s="84" t="s">
        <v>16</v>
      </c>
      <c r="B702" s="110" t="s">
        <v>42</v>
      </c>
      <c r="C702" s="111"/>
      <c r="D702" s="111"/>
      <c r="E702" s="112"/>
      <c r="F702" s="87">
        <f>SUM(F700:F701)</f>
        <v>271.14699999999999</v>
      </c>
      <c r="M702" s="61"/>
    </row>
    <row r="703" spans="1:13" ht="15.6" thickTop="1" thickBot="1" x14ac:dyDescent="0.35">
      <c r="A703" s="86">
        <v>4</v>
      </c>
      <c r="B703" s="107" t="s">
        <v>17</v>
      </c>
      <c r="C703" s="108"/>
      <c r="D703" s="108"/>
      <c r="E703" s="109"/>
      <c r="F703" s="85">
        <f>SUM(F702)*10%</f>
        <v>27.114699999999999</v>
      </c>
      <c r="G703" s="35">
        <f>SUM(F703/F704)</f>
        <v>9.0909090909090898E-2</v>
      </c>
      <c r="I703" s="31"/>
    </row>
    <row r="704" spans="1:13" ht="15.6" thickTop="1" thickBot="1" x14ac:dyDescent="0.35">
      <c r="A704" s="84" t="s">
        <v>18</v>
      </c>
      <c r="B704" s="110" t="s">
        <v>19</v>
      </c>
      <c r="C704" s="111"/>
      <c r="D704" s="111"/>
      <c r="E704" s="112"/>
      <c r="F704" s="87">
        <f>SUM(F702:F703)</f>
        <v>298.26170000000002</v>
      </c>
      <c r="G704" s="37">
        <f>SUM(G696,G699,G701,G703)</f>
        <v>0.99999999999999989</v>
      </c>
      <c r="I704" s="31"/>
      <c r="L704" s="39"/>
    </row>
    <row r="705" spans="1:13" s="13" customFormat="1" ht="15.6" thickTop="1" thickBot="1" x14ac:dyDescent="0.35">
      <c r="A705" s="38"/>
      <c r="B705" s="14"/>
      <c r="C705" s="14"/>
      <c r="D705" s="14"/>
      <c r="E705" s="14"/>
      <c r="F705" s="52"/>
      <c r="H705" s="27"/>
      <c r="I705" s="53"/>
      <c r="J705" s="39"/>
      <c r="K705" s="39"/>
    </row>
    <row r="706" spans="1:13" ht="44.4" thickTop="1" thickBot="1" x14ac:dyDescent="0.35">
      <c r="A706" s="70" t="s">
        <v>2</v>
      </c>
      <c r="B706" s="71" t="s">
        <v>1</v>
      </c>
      <c r="C706" s="72" t="s">
        <v>0</v>
      </c>
      <c r="D706" s="33" t="s">
        <v>20</v>
      </c>
      <c r="E706" s="44"/>
      <c r="F706" s="20"/>
      <c r="G706" s="20"/>
      <c r="K706" s="20"/>
    </row>
    <row r="707" spans="1:13" ht="87.6" thickTop="1" thickBot="1" x14ac:dyDescent="0.35">
      <c r="A707" s="1" t="s">
        <v>213</v>
      </c>
      <c r="B707" s="2" t="s">
        <v>93</v>
      </c>
      <c r="C707" s="12" t="s">
        <v>25</v>
      </c>
      <c r="D707" s="51">
        <v>1</v>
      </c>
      <c r="E707" s="44"/>
      <c r="F707" s="20"/>
      <c r="G707" s="20"/>
      <c r="K707" s="20"/>
    </row>
    <row r="708" spans="1:13" ht="30" thickTop="1" thickBot="1" x14ac:dyDescent="0.35">
      <c r="A708" s="70" t="s">
        <v>3</v>
      </c>
      <c r="B708" s="71" t="s">
        <v>4</v>
      </c>
      <c r="C708" s="71" t="s">
        <v>0</v>
      </c>
      <c r="D708" s="71" t="s">
        <v>5</v>
      </c>
      <c r="E708" s="71" t="s">
        <v>6</v>
      </c>
      <c r="F708" s="71" t="s">
        <v>7</v>
      </c>
      <c r="G708" s="33" t="s">
        <v>8</v>
      </c>
    </row>
    <row r="709" spans="1:13" ht="15" thickTop="1" x14ac:dyDescent="0.3">
      <c r="A709" s="20"/>
      <c r="B709" s="73" t="s">
        <v>9</v>
      </c>
      <c r="C709" s="74"/>
      <c r="D709" s="74"/>
      <c r="E709" s="74"/>
      <c r="F709" s="74"/>
      <c r="G709" s="34"/>
    </row>
    <row r="710" spans="1:13" ht="15" thickBot="1" x14ac:dyDescent="0.35">
      <c r="A710" s="75" t="s">
        <v>10</v>
      </c>
      <c r="B710" s="76" t="s">
        <v>426</v>
      </c>
      <c r="C710" s="76" t="s">
        <v>40</v>
      </c>
      <c r="D710" s="83">
        <v>2.6</v>
      </c>
      <c r="E710" s="77">
        <v>40.36</v>
      </c>
      <c r="F710" s="78">
        <f>PRODUCT(D710:E710)</f>
        <v>104.93600000000001</v>
      </c>
      <c r="G710" s="34"/>
    </row>
    <row r="711" spans="1:13" ht="15.6" thickTop="1" thickBot="1" x14ac:dyDescent="0.35">
      <c r="A711" s="79">
        <v>1</v>
      </c>
      <c r="B711" s="110" t="s">
        <v>13</v>
      </c>
      <c r="C711" s="111"/>
      <c r="D711" s="111"/>
      <c r="E711" s="112"/>
      <c r="F711" s="80">
        <f>SUM(F710:F710)</f>
        <v>104.93600000000001</v>
      </c>
      <c r="G711" s="35">
        <f>SUM(F711/F719)</f>
        <v>0.49112145029658189</v>
      </c>
      <c r="I711" s="45"/>
    </row>
    <row r="712" spans="1:13" ht="15" thickTop="1" x14ac:dyDescent="0.3">
      <c r="A712" s="20"/>
      <c r="B712" s="81" t="s">
        <v>330</v>
      </c>
      <c r="C712" s="76"/>
      <c r="D712" s="76"/>
      <c r="E712" s="76"/>
      <c r="F712" s="82"/>
      <c r="G712" s="36"/>
    </row>
    <row r="713" spans="1:13" ht="43.8" thickBot="1" x14ac:dyDescent="0.35">
      <c r="A713" s="75" t="s">
        <v>12</v>
      </c>
      <c r="B713" s="76" t="s">
        <v>402</v>
      </c>
      <c r="C713" s="76" t="s">
        <v>25</v>
      </c>
      <c r="D713" s="83">
        <v>1</v>
      </c>
      <c r="E713" s="78">
        <v>63.97</v>
      </c>
      <c r="F713" s="78">
        <f>D713*E713</f>
        <v>63.97</v>
      </c>
      <c r="G713" s="34"/>
      <c r="J713" s="55"/>
      <c r="K713" s="56"/>
      <c r="L713" s="56"/>
    </row>
    <row r="714" spans="1:13" ht="15.6" thickTop="1" thickBot="1" x14ac:dyDescent="0.35">
      <c r="A714" s="79">
        <v>2</v>
      </c>
      <c r="B714" s="110" t="s">
        <v>342</v>
      </c>
      <c r="C714" s="111"/>
      <c r="D714" s="111"/>
      <c r="E714" s="112"/>
      <c r="F714" s="80">
        <f>SUM(F713)</f>
        <v>63.97</v>
      </c>
      <c r="G714" s="35">
        <f>SUM(F714/F719)</f>
        <v>0.29939238369551291</v>
      </c>
      <c r="M714" s="31"/>
    </row>
    <row r="715" spans="1:13" ht="15.6" thickTop="1" thickBot="1" x14ac:dyDescent="0.35">
      <c r="A715" s="84" t="s">
        <v>14</v>
      </c>
      <c r="B715" s="110" t="s">
        <v>41</v>
      </c>
      <c r="C715" s="111"/>
      <c r="D715" s="111"/>
      <c r="E715" s="112"/>
      <c r="F715" s="85">
        <f>SUM(F711,F714)</f>
        <v>168.90600000000001</v>
      </c>
      <c r="G715" s="15"/>
      <c r="M715" s="31"/>
    </row>
    <row r="716" spans="1:13" ht="15.6" thickTop="1" thickBot="1" x14ac:dyDescent="0.35">
      <c r="A716" s="86">
        <v>3</v>
      </c>
      <c r="B716" s="107" t="s">
        <v>15</v>
      </c>
      <c r="C716" s="108"/>
      <c r="D716" s="108"/>
      <c r="E716" s="109"/>
      <c r="F716" s="85">
        <f>SUM(F715)*15%</f>
        <v>25.335899999999999</v>
      </c>
      <c r="G716" s="35">
        <f>SUM(F716/F719)</f>
        <v>0.11857707509881421</v>
      </c>
    </row>
    <row r="717" spans="1:13" ht="15.6" thickTop="1" thickBot="1" x14ac:dyDescent="0.35">
      <c r="A717" s="84" t="s">
        <v>16</v>
      </c>
      <c r="B717" s="110" t="s">
        <v>42</v>
      </c>
      <c r="C717" s="111"/>
      <c r="D717" s="111"/>
      <c r="E717" s="112"/>
      <c r="F717" s="87">
        <f>SUM(F715:F716)</f>
        <v>194.24190000000002</v>
      </c>
      <c r="M717" s="61"/>
    </row>
    <row r="718" spans="1:13" ht="15.6" thickTop="1" thickBot="1" x14ac:dyDescent="0.35">
      <c r="A718" s="86">
        <v>4</v>
      </c>
      <c r="B718" s="107" t="s">
        <v>17</v>
      </c>
      <c r="C718" s="108"/>
      <c r="D718" s="108"/>
      <c r="E718" s="109"/>
      <c r="F718" s="85">
        <f>SUM(F717)*10%</f>
        <v>19.424190000000003</v>
      </c>
      <c r="G718" s="35">
        <f>SUM(F718/F719)</f>
        <v>9.0909090909090912E-2</v>
      </c>
      <c r="I718" s="31"/>
    </row>
    <row r="719" spans="1:13" ht="15.6" thickTop="1" thickBot="1" x14ac:dyDescent="0.35">
      <c r="A719" s="84" t="s">
        <v>18</v>
      </c>
      <c r="B719" s="110" t="s">
        <v>19</v>
      </c>
      <c r="C719" s="111"/>
      <c r="D719" s="111"/>
      <c r="E719" s="112"/>
      <c r="F719" s="87">
        <f>SUM(F717:F718)</f>
        <v>213.66609000000003</v>
      </c>
      <c r="G719" s="37">
        <f>SUM(G711,G714,G716,G718)</f>
        <v>0.99999999999999989</v>
      </c>
      <c r="I719" s="31"/>
      <c r="L719" s="39"/>
    </row>
    <row r="720" spans="1:13" s="13" customFormat="1" ht="15.6" thickTop="1" thickBot="1" x14ac:dyDescent="0.35">
      <c r="A720" s="38"/>
      <c r="B720" s="14"/>
      <c r="C720" s="14"/>
      <c r="D720" s="14"/>
      <c r="E720" s="14"/>
      <c r="F720" s="52"/>
      <c r="H720" s="27"/>
      <c r="I720" s="53"/>
      <c r="J720" s="39"/>
      <c r="K720" s="39"/>
    </row>
    <row r="721" spans="1:13" ht="44.4" thickTop="1" thickBot="1" x14ac:dyDescent="0.35">
      <c r="A721" s="70" t="s">
        <v>2</v>
      </c>
      <c r="B721" s="71" t="s">
        <v>1</v>
      </c>
      <c r="C721" s="72" t="s">
        <v>0</v>
      </c>
      <c r="D721" s="33" t="s">
        <v>20</v>
      </c>
      <c r="E721" s="44"/>
      <c r="F721" s="20"/>
      <c r="G721" s="20"/>
      <c r="K721" s="20"/>
    </row>
    <row r="722" spans="1:13" ht="73.2" thickTop="1" thickBot="1" x14ac:dyDescent="0.35">
      <c r="A722" s="1" t="s">
        <v>214</v>
      </c>
      <c r="B722" s="2" t="s">
        <v>82</v>
      </c>
      <c r="C722" s="12" t="s">
        <v>25</v>
      </c>
      <c r="D722" s="51">
        <v>1</v>
      </c>
      <c r="E722" s="44"/>
      <c r="F722" s="20"/>
      <c r="G722" s="20"/>
      <c r="K722" s="20"/>
    </row>
    <row r="723" spans="1:13" ht="30" thickTop="1" thickBot="1" x14ac:dyDescent="0.35">
      <c r="A723" s="70" t="s">
        <v>3</v>
      </c>
      <c r="B723" s="71" t="s">
        <v>4</v>
      </c>
      <c r="C723" s="71" t="s">
        <v>0</v>
      </c>
      <c r="D723" s="71" t="s">
        <v>5</v>
      </c>
      <c r="E723" s="71" t="s">
        <v>6</v>
      </c>
      <c r="F723" s="71" t="s">
        <v>7</v>
      </c>
      <c r="G723" s="33" t="s">
        <v>8</v>
      </c>
    </row>
    <row r="724" spans="1:13" ht="15" thickTop="1" x14ac:dyDescent="0.3">
      <c r="A724" s="20"/>
      <c r="B724" s="73" t="s">
        <v>9</v>
      </c>
      <c r="C724" s="74"/>
      <c r="D724" s="74"/>
      <c r="E724" s="74"/>
      <c r="F724" s="74"/>
      <c r="G724" s="34"/>
    </row>
    <row r="725" spans="1:13" ht="15" thickBot="1" x14ac:dyDescent="0.35">
      <c r="A725" s="75" t="s">
        <v>10</v>
      </c>
      <c r="B725" s="76" t="s">
        <v>426</v>
      </c>
      <c r="C725" s="76" t="s">
        <v>40</v>
      </c>
      <c r="D725" s="83">
        <v>2.2000000000000002</v>
      </c>
      <c r="E725" s="77">
        <v>40.36</v>
      </c>
      <c r="F725" s="78">
        <f>PRODUCT(D725:E725)</f>
        <v>88.792000000000002</v>
      </c>
      <c r="G725" s="34"/>
    </row>
    <row r="726" spans="1:13" ht="15.6" thickTop="1" thickBot="1" x14ac:dyDescent="0.35">
      <c r="A726" s="79">
        <v>1</v>
      </c>
      <c r="B726" s="110" t="s">
        <v>13</v>
      </c>
      <c r="C726" s="111"/>
      <c r="D726" s="111"/>
      <c r="E726" s="112"/>
      <c r="F726" s="80">
        <f>SUM(F725:F725)</f>
        <v>88.792000000000002</v>
      </c>
      <c r="G726" s="35">
        <f>SUM(F726/F734)</f>
        <v>0.4085117409169145</v>
      </c>
      <c r="I726" s="45"/>
    </row>
    <row r="727" spans="1:13" ht="15" thickTop="1" x14ac:dyDescent="0.3">
      <c r="A727" s="20"/>
      <c r="B727" s="81" t="s">
        <v>330</v>
      </c>
      <c r="C727" s="76"/>
      <c r="D727" s="76"/>
      <c r="E727" s="76"/>
      <c r="F727" s="82"/>
      <c r="G727" s="36"/>
    </row>
    <row r="728" spans="1:13" ht="29.4" thickBot="1" x14ac:dyDescent="0.35">
      <c r="A728" s="75" t="s">
        <v>12</v>
      </c>
      <c r="B728" s="76" t="s">
        <v>403</v>
      </c>
      <c r="C728" s="76" t="s">
        <v>25</v>
      </c>
      <c r="D728" s="83">
        <v>1</v>
      </c>
      <c r="E728" s="78">
        <v>83.03</v>
      </c>
      <c r="F728" s="78">
        <f>D728*E728</f>
        <v>83.03</v>
      </c>
      <c r="G728" s="34"/>
      <c r="J728" s="55"/>
      <c r="K728" s="56"/>
      <c r="L728" s="56"/>
    </row>
    <row r="729" spans="1:13" ht="15.6" thickTop="1" thickBot="1" x14ac:dyDescent="0.35">
      <c r="A729" s="79">
        <v>2</v>
      </c>
      <c r="B729" s="110" t="s">
        <v>342</v>
      </c>
      <c r="C729" s="111"/>
      <c r="D729" s="111"/>
      <c r="E729" s="112"/>
      <c r="F729" s="80">
        <f>SUM(F728)</f>
        <v>83.03</v>
      </c>
      <c r="G729" s="35">
        <f>SUM(F729/F734)</f>
        <v>0.38200209307518029</v>
      </c>
      <c r="M729" s="31"/>
    </row>
    <row r="730" spans="1:13" ht="15.6" thickTop="1" thickBot="1" x14ac:dyDescent="0.35">
      <c r="A730" s="84" t="s">
        <v>14</v>
      </c>
      <c r="B730" s="110" t="s">
        <v>41</v>
      </c>
      <c r="C730" s="111"/>
      <c r="D730" s="111"/>
      <c r="E730" s="112"/>
      <c r="F730" s="85">
        <f>SUM(F726,F729)</f>
        <v>171.822</v>
      </c>
      <c r="G730" s="15"/>
      <c r="M730" s="31"/>
    </row>
    <row r="731" spans="1:13" ht="15.6" thickTop="1" thickBot="1" x14ac:dyDescent="0.35">
      <c r="A731" s="86">
        <v>3</v>
      </c>
      <c r="B731" s="107" t="s">
        <v>15</v>
      </c>
      <c r="C731" s="108"/>
      <c r="D731" s="108"/>
      <c r="E731" s="109"/>
      <c r="F731" s="85">
        <f>SUM(F730)*15%</f>
        <v>25.773299999999999</v>
      </c>
      <c r="G731" s="35">
        <f>SUM(F731/F734)</f>
        <v>0.11857707509881421</v>
      </c>
    </row>
    <row r="732" spans="1:13" ht="15.6" thickTop="1" thickBot="1" x14ac:dyDescent="0.35">
      <c r="A732" s="84" t="s">
        <v>16</v>
      </c>
      <c r="B732" s="110" t="s">
        <v>42</v>
      </c>
      <c r="C732" s="111"/>
      <c r="D732" s="111"/>
      <c r="E732" s="112"/>
      <c r="F732" s="87">
        <f>SUM(F730:F731)</f>
        <v>197.59530000000001</v>
      </c>
      <c r="M732" s="43"/>
    </row>
    <row r="733" spans="1:13" ht="15.6" thickTop="1" thickBot="1" x14ac:dyDescent="0.35">
      <c r="A733" s="86">
        <v>4</v>
      </c>
      <c r="B733" s="107" t="s">
        <v>17</v>
      </c>
      <c r="C733" s="108"/>
      <c r="D733" s="108"/>
      <c r="E733" s="109"/>
      <c r="F733" s="85">
        <f>SUM(F732)*10%</f>
        <v>19.759530000000002</v>
      </c>
      <c r="G733" s="35">
        <f>SUM(F733/F734)</f>
        <v>9.0909090909090912E-2</v>
      </c>
      <c r="I733" s="31"/>
    </row>
    <row r="734" spans="1:13" ht="15.6" thickTop="1" thickBot="1" x14ac:dyDescent="0.35">
      <c r="A734" s="84" t="s">
        <v>18</v>
      </c>
      <c r="B734" s="110" t="s">
        <v>19</v>
      </c>
      <c r="C734" s="111"/>
      <c r="D734" s="111"/>
      <c r="E734" s="112"/>
      <c r="F734" s="87">
        <f>SUM(F732:F733)</f>
        <v>217.35483000000002</v>
      </c>
      <c r="G734" s="37">
        <f>SUM(G726,G729,G731,G733)</f>
        <v>0.99999999999999989</v>
      </c>
      <c r="I734" s="31"/>
      <c r="L734" s="65"/>
    </row>
    <row r="735" spans="1:13" s="13" customFormat="1" ht="15.6" thickTop="1" thickBot="1" x14ac:dyDescent="0.35">
      <c r="A735" s="38"/>
      <c r="B735" s="14"/>
      <c r="C735" s="14"/>
      <c r="D735" s="14"/>
      <c r="E735" s="14"/>
      <c r="F735" s="52"/>
      <c r="H735" s="27"/>
      <c r="I735" s="53"/>
      <c r="J735" s="39"/>
      <c r="K735" s="39"/>
    </row>
    <row r="736" spans="1:13" ht="44.4" thickTop="1" thickBot="1" x14ac:dyDescent="0.35">
      <c r="A736" s="70" t="s">
        <v>2</v>
      </c>
      <c r="B736" s="71" t="s">
        <v>1</v>
      </c>
      <c r="C736" s="72" t="s">
        <v>0</v>
      </c>
      <c r="D736" s="33" t="s">
        <v>20</v>
      </c>
      <c r="E736" s="44"/>
      <c r="F736" s="20"/>
      <c r="G736" s="20"/>
      <c r="K736" s="20"/>
    </row>
    <row r="737" spans="1:13" ht="73.2" thickTop="1" thickBot="1" x14ac:dyDescent="0.35">
      <c r="A737" s="1" t="s">
        <v>215</v>
      </c>
      <c r="B737" s="2" t="s">
        <v>329</v>
      </c>
      <c r="C737" s="12" t="s">
        <v>25</v>
      </c>
      <c r="D737" s="51">
        <v>1</v>
      </c>
      <c r="E737" s="44"/>
      <c r="F737" s="20"/>
      <c r="G737" s="20"/>
      <c r="K737" s="20"/>
    </row>
    <row r="738" spans="1:13" ht="30" thickTop="1" thickBot="1" x14ac:dyDescent="0.35">
      <c r="A738" s="70" t="s">
        <v>3</v>
      </c>
      <c r="B738" s="71" t="s">
        <v>4</v>
      </c>
      <c r="C738" s="71" t="s">
        <v>0</v>
      </c>
      <c r="D738" s="71" t="s">
        <v>5</v>
      </c>
      <c r="E738" s="71" t="s">
        <v>6</v>
      </c>
      <c r="F738" s="71" t="s">
        <v>7</v>
      </c>
      <c r="G738" s="33" t="s">
        <v>8</v>
      </c>
    </row>
    <row r="739" spans="1:13" ht="15" thickTop="1" x14ac:dyDescent="0.3">
      <c r="A739" s="20"/>
      <c r="B739" s="73" t="s">
        <v>9</v>
      </c>
      <c r="C739" s="74"/>
      <c r="D739" s="74"/>
      <c r="E739" s="74"/>
      <c r="F739" s="74"/>
      <c r="G739" s="34"/>
    </row>
    <row r="740" spans="1:13" ht="15" thickBot="1" x14ac:dyDescent="0.35">
      <c r="A740" s="75" t="s">
        <v>10</v>
      </c>
      <c r="B740" s="76" t="s">
        <v>426</v>
      </c>
      <c r="C740" s="76" t="s">
        <v>40</v>
      </c>
      <c r="D740" s="83">
        <v>2.2000000000000002</v>
      </c>
      <c r="E740" s="77">
        <v>40.36</v>
      </c>
      <c r="F740" s="78">
        <f>PRODUCT(D740:E740)</f>
        <v>88.792000000000002</v>
      </c>
      <c r="G740" s="34"/>
    </row>
    <row r="741" spans="1:13" ht="15.6" thickTop="1" thickBot="1" x14ac:dyDescent="0.35">
      <c r="A741" s="79">
        <v>1</v>
      </c>
      <c r="B741" s="110" t="s">
        <v>13</v>
      </c>
      <c r="C741" s="111"/>
      <c r="D741" s="111"/>
      <c r="E741" s="112"/>
      <c r="F741" s="80">
        <f>SUM(F740:F740)</f>
        <v>88.792000000000002</v>
      </c>
      <c r="G741" s="35">
        <f>SUM(F741/F749)</f>
        <v>0.48574624813377038</v>
      </c>
      <c r="I741" s="45"/>
    </row>
    <row r="742" spans="1:13" ht="15" thickTop="1" x14ac:dyDescent="0.3">
      <c r="A742" s="20"/>
      <c r="B742" s="81" t="s">
        <v>330</v>
      </c>
      <c r="C742" s="76"/>
      <c r="D742" s="76"/>
      <c r="E742" s="76"/>
      <c r="F742" s="82"/>
      <c r="G742" s="36"/>
    </row>
    <row r="743" spans="1:13" ht="15" thickBot="1" x14ac:dyDescent="0.35">
      <c r="A743" s="75" t="s">
        <v>12</v>
      </c>
      <c r="B743" s="76" t="s">
        <v>369</v>
      </c>
      <c r="C743" s="76" t="s">
        <v>25</v>
      </c>
      <c r="D743" s="83">
        <v>1</v>
      </c>
      <c r="E743" s="78">
        <v>55.71</v>
      </c>
      <c r="F743" s="78">
        <f>D743*E743</f>
        <v>55.71</v>
      </c>
      <c r="G743" s="34"/>
      <c r="J743" s="55"/>
      <c r="K743" s="56"/>
      <c r="L743" s="56"/>
    </row>
    <row r="744" spans="1:13" ht="15.6" thickTop="1" thickBot="1" x14ac:dyDescent="0.35">
      <c r="A744" s="79">
        <v>2</v>
      </c>
      <c r="B744" s="110" t="s">
        <v>342</v>
      </c>
      <c r="C744" s="111"/>
      <c r="D744" s="111"/>
      <c r="E744" s="112"/>
      <c r="F744" s="80">
        <f>SUM(F743)</f>
        <v>55.71</v>
      </c>
      <c r="G744" s="35">
        <f>SUM(F744/F749)</f>
        <v>0.30476758585832447</v>
      </c>
      <c r="M744" s="31"/>
    </row>
    <row r="745" spans="1:13" ht="15.6" thickTop="1" thickBot="1" x14ac:dyDescent="0.35">
      <c r="A745" s="84" t="s">
        <v>14</v>
      </c>
      <c r="B745" s="110" t="s">
        <v>41</v>
      </c>
      <c r="C745" s="111"/>
      <c r="D745" s="111"/>
      <c r="E745" s="112"/>
      <c r="F745" s="85">
        <f>SUM(F741,F744)</f>
        <v>144.50200000000001</v>
      </c>
      <c r="G745" s="15"/>
      <c r="M745" s="31"/>
    </row>
    <row r="746" spans="1:13" ht="15.6" thickTop="1" thickBot="1" x14ac:dyDescent="0.35">
      <c r="A746" s="86">
        <v>3</v>
      </c>
      <c r="B746" s="107" t="s">
        <v>15</v>
      </c>
      <c r="C746" s="108"/>
      <c r="D746" s="108"/>
      <c r="E746" s="109"/>
      <c r="F746" s="85">
        <f>SUM(F745)*15%</f>
        <v>21.6753</v>
      </c>
      <c r="G746" s="35">
        <f>SUM(F746/F749)</f>
        <v>0.11857707509881422</v>
      </c>
    </row>
    <row r="747" spans="1:13" ht="15.6" thickTop="1" thickBot="1" x14ac:dyDescent="0.35">
      <c r="A747" s="84" t="s">
        <v>16</v>
      </c>
      <c r="B747" s="110" t="s">
        <v>42</v>
      </c>
      <c r="C747" s="111"/>
      <c r="D747" s="111"/>
      <c r="E747" s="112"/>
      <c r="F747" s="87">
        <f>SUM(F745:F746)</f>
        <v>166.1773</v>
      </c>
      <c r="M747" s="61"/>
    </row>
    <row r="748" spans="1:13" ht="15.6" thickTop="1" thickBot="1" x14ac:dyDescent="0.35">
      <c r="A748" s="86">
        <v>4</v>
      </c>
      <c r="B748" s="107" t="s">
        <v>17</v>
      </c>
      <c r="C748" s="108"/>
      <c r="D748" s="108"/>
      <c r="E748" s="109"/>
      <c r="F748" s="85">
        <f>SUM(F747)*10%</f>
        <v>16.617730000000002</v>
      </c>
      <c r="G748" s="35">
        <f>SUM(F748/F749)</f>
        <v>9.0909090909090925E-2</v>
      </c>
      <c r="I748" s="31"/>
    </row>
    <row r="749" spans="1:13" ht="15.6" thickTop="1" thickBot="1" x14ac:dyDescent="0.35">
      <c r="A749" s="84" t="s">
        <v>18</v>
      </c>
      <c r="B749" s="110" t="s">
        <v>19</v>
      </c>
      <c r="C749" s="111"/>
      <c r="D749" s="111"/>
      <c r="E749" s="112"/>
      <c r="F749" s="87">
        <f>SUM(F747:F748)</f>
        <v>182.79503</v>
      </c>
      <c r="G749" s="37">
        <f>SUM(G741,G744,G746,G748)</f>
        <v>1</v>
      </c>
      <c r="I749" s="31"/>
      <c r="L749" s="39"/>
    </row>
    <row r="750" spans="1:13" s="13" customFormat="1" ht="15.6" thickTop="1" thickBot="1" x14ac:dyDescent="0.35">
      <c r="A750" s="38"/>
      <c r="B750" s="14"/>
      <c r="C750" s="14"/>
      <c r="D750" s="14"/>
      <c r="E750" s="14"/>
      <c r="F750" s="52"/>
      <c r="H750" s="27"/>
      <c r="I750" s="53"/>
      <c r="J750" s="39"/>
      <c r="K750" s="39"/>
    </row>
    <row r="751" spans="1:13" ht="44.4" thickTop="1" thickBot="1" x14ac:dyDescent="0.35">
      <c r="A751" s="70" t="s">
        <v>2</v>
      </c>
      <c r="B751" s="71" t="s">
        <v>1</v>
      </c>
      <c r="C751" s="72" t="s">
        <v>0</v>
      </c>
      <c r="D751" s="33" t="s">
        <v>20</v>
      </c>
      <c r="E751" s="44"/>
      <c r="F751" s="20"/>
      <c r="G751" s="20"/>
    </row>
    <row r="752" spans="1:13" s="13" customFormat="1" ht="89.7" customHeight="1" thickTop="1" thickBot="1" x14ac:dyDescent="0.35">
      <c r="A752" s="1" t="s">
        <v>216</v>
      </c>
      <c r="B752" s="2" t="s">
        <v>83</v>
      </c>
      <c r="C752" s="4" t="s">
        <v>25</v>
      </c>
      <c r="D752" s="3">
        <v>1</v>
      </c>
      <c r="I752" s="29"/>
    </row>
    <row r="753" spans="1:13" s="13" customFormat="1" ht="15.6" thickTop="1" thickBot="1" x14ac:dyDescent="0.35">
      <c r="A753" s="84"/>
      <c r="B753" s="110" t="s">
        <v>37</v>
      </c>
      <c r="C753" s="111"/>
      <c r="D753" s="111"/>
      <c r="E753" s="112"/>
      <c r="F753" s="96">
        <v>504.88</v>
      </c>
      <c r="H753" s="27"/>
      <c r="I753" s="53"/>
      <c r="J753" s="39"/>
      <c r="K753" s="39"/>
    </row>
    <row r="754" spans="1:13" ht="15.6" thickTop="1" thickBot="1" x14ac:dyDescent="0.35"/>
    <row r="755" spans="1:13" ht="44.4" thickTop="1" thickBot="1" x14ac:dyDescent="0.35">
      <c r="A755" s="70" t="s">
        <v>2</v>
      </c>
      <c r="B755" s="71" t="s">
        <v>1</v>
      </c>
      <c r="C755" s="72" t="s">
        <v>0</v>
      </c>
      <c r="D755" s="33" t="s">
        <v>20</v>
      </c>
      <c r="E755" s="44"/>
      <c r="F755" s="20"/>
      <c r="G755" s="20"/>
    </row>
    <row r="756" spans="1:13" s="13" customFormat="1" ht="58.8" thickTop="1" thickBot="1" x14ac:dyDescent="0.35">
      <c r="A756" s="1" t="s">
        <v>217</v>
      </c>
      <c r="B756" s="2" t="s">
        <v>144</v>
      </c>
      <c r="C756" s="4" t="s">
        <v>25</v>
      </c>
      <c r="D756" s="3">
        <v>1</v>
      </c>
      <c r="I756" s="29"/>
    </row>
    <row r="757" spans="1:13" s="13" customFormat="1" ht="15.6" thickTop="1" thickBot="1" x14ac:dyDescent="0.35">
      <c r="A757" s="84"/>
      <c r="B757" s="110" t="s">
        <v>37</v>
      </c>
      <c r="C757" s="111"/>
      <c r="D757" s="111"/>
      <c r="E757" s="112"/>
      <c r="F757" s="96">
        <v>606.54999999999995</v>
      </c>
      <c r="H757" s="27"/>
      <c r="I757" s="53"/>
      <c r="J757" s="39"/>
      <c r="K757" s="39"/>
    </row>
    <row r="758" spans="1:13" ht="15.6" thickTop="1" thickBot="1" x14ac:dyDescent="0.35"/>
    <row r="759" spans="1:13" ht="44.4" thickTop="1" thickBot="1" x14ac:dyDescent="0.35">
      <c r="A759" s="70" t="s">
        <v>2</v>
      </c>
      <c r="B759" s="71" t="s">
        <v>1</v>
      </c>
      <c r="C759" s="72" t="s">
        <v>0</v>
      </c>
      <c r="D759" s="33" t="s">
        <v>20</v>
      </c>
      <c r="E759" s="44"/>
      <c r="F759" s="20"/>
      <c r="G759" s="20"/>
      <c r="K759" s="20"/>
    </row>
    <row r="760" spans="1:13" ht="44.4" thickTop="1" thickBot="1" x14ac:dyDescent="0.35">
      <c r="A760" s="1" t="s">
        <v>218</v>
      </c>
      <c r="B760" s="2" t="s">
        <v>84</v>
      </c>
      <c r="C760" s="12" t="s">
        <v>25</v>
      </c>
      <c r="D760" s="51">
        <v>1</v>
      </c>
      <c r="E760" s="44"/>
      <c r="F760" s="20"/>
      <c r="G760" s="20"/>
      <c r="K760" s="20"/>
    </row>
    <row r="761" spans="1:13" ht="30" thickTop="1" thickBot="1" x14ac:dyDescent="0.35">
      <c r="A761" s="70" t="s">
        <v>3</v>
      </c>
      <c r="B761" s="71" t="s">
        <v>4</v>
      </c>
      <c r="C761" s="71" t="s">
        <v>0</v>
      </c>
      <c r="D761" s="71" t="s">
        <v>5</v>
      </c>
      <c r="E761" s="71" t="s">
        <v>6</v>
      </c>
      <c r="F761" s="71" t="s">
        <v>7</v>
      </c>
      <c r="G761" s="33" t="s">
        <v>8</v>
      </c>
    </row>
    <row r="762" spans="1:13" ht="15" thickTop="1" x14ac:dyDescent="0.3">
      <c r="A762" s="20"/>
      <c r="B762" s="73" t="s">
        <v>9</v>
      </c>
      <c r="C762" s="74"/>
      <c r="D762" s="74"/>
      <c r="E762" s="74"/>
      <c r="F762" s="74"/>
      <c r="G762" s="34"/>
    </row>
    <row r="763" spans="1:13" ht="15" thickBot="1" x14ac:dyDescent="0.35">
      <c r="A763" s="75" t="s">
        <v>10</v>
      </c>
      <c r="B763" s="76" t="s">
        <v>426</v>
      </c>
      <c r="C763" s="76" t="s">
        <v>40</v>
      </c>
      <c r="D763" s="83">
        <v>5.0999999999999996</v>
      </c>
      <c r="E763" s="77">
        <v>40.36</v>
      </c>
      <c r="F763" s="78">
        <f>PRODUCT(D763:E763)</f>
        <v>205.83599999999998</v>
      </c>
      <c r="G763" s="34"/>
    </row>
    <row r="764" spans="1:13" ht="15.6" thickTop="1" thickBot="1" x14ac:dyDescent="0.35">
      <c r="A764" s="79">
        <v>1</v>
      </c>
      <c r="B764" s="110" t="s">
        <v>13</v>
      </c>
      <c r="C764" s="111"/>
      <c r="D764" s="111"/>
      <c r="E764" s="112"/>
      <c r="F764" s="80">
        <f>SUM(F763:F763)</f>
        <v>205.83599999999998</v>
      </c>
      <c r="G764" s="35">
        <f>SUM(F764/F772)</f>
        <v>0.26251916753023724</v>
      </c>
      <c r="I764" s="45"/>
    </row>
    <row r="765" spans="1:13" ht="15" thickTop="1" x14ac:dyDescent="0.3">
      <c r="A765" s="20"/>
      <c r="B765" s="81" t="s">
        <v>330</v>
      </c>
      <c r="C765" s="76"/>
      <c r="D765" s="76"/>
      <c r="E765" s="76"/>
      <c r="F765" s="82"/>
      <c r="G765" s="36"/>
    </row>
    <row r="766" spans="1:13" ht="29.4" thickBot="1" x14ac:dyDescent="0.35">
      <c r="A766" s="75" t="s">
        <v>12</v>
      </c>
      <c r="B766" s="76" t="s">
        <v>370</v>
      </c>
      <c r="C766" s="76" t="s">
        <v>25</v>
      </c>
      <c r="D766" s="83">
        <v>1</v>
      </c>
      <c r="E766" s="78">
        <v>413.99</v>
      </c>
      <c r="F766" s="78">
        <f>D766*E766</f>
        <v>413.99</v>
      </c>
      <c r="G766" s="34"/>
      <c r="J766" s="55"/>
      <c r="K766" s="56"/>
      <c r="L766" s="56"/>
    </row>
    <row r="767" spans="1:13" ht="15.6" thickTop="1" thickBot="1" x14ac:dyDescent="0.35">
      <c r="A767" s="79">
        <v>2</v>
      </c>
      <c r="B767" s="110" t="s">
        <v>342</v>
      </c>
      <c r="C767" s="111"/>
      <c r="D767" s="111"/>
      <c r="E767" s="112"/>
      <c r="F767" s="80">
        <f>SUM(F766)</f>
        <v>413.99</v>
      </c>
      <c r="G767" s="35">
        <f>SUM(F767/F772)</f>
        <v>0.52799466646185766</v>
      </c>
      <c r="M767" s="31"/>
    </row>
    <row r="768" spans="1:13" ht="15.6" thickTop="1" thickBot="1" x14ac:dyDescent="0.35">
      <c r="A768" s="84" t="s">
        <v>14</v>
      </c>
      <c r="B768" s="110" t="s">
        <v>41</v>
      </c>
      <c r="C768" s="111"/>
      <c r="D768" s="111"/>
      <c r="E768" s="112"/>
      <c r="F768" s="85">
        <f>SUM(F764,F767)</f>
        <v>619.82600000000002</v>
      </c>
      <c r="G768" s="15"/>
      <c r="M768" s="31"/>
    </row>
    <row r="769" spans="1:13" ht="15.6" thickTop="1" thickBot="1" x14ac:dyDescent="0.35">
      <c r="A769" s="86">
        <v>3</v>
      </c>
      <c r="B769" s="107" t="s">
        <v>15</v>
      </c>
      <c r="C769" s="108"/>
      <c r="D769" s="108"/>
      <c r="E769" s="109"/>
      <c r="F769" s="85">
        <f>SUM(F768)*15%</f>
        <v>92.9739</v>
      </c>
      <c r="G769" s="35">
        <f>SUM(F769/F772)</f>
        <v>0.11857707509881424</v>
      </c>
    </row>
    <row r="770" spans="1:13" ht="15.6" thickTop="1" thickBot="1" x14ac:dyDescent="0.35">
      <c r="A770" s="84" t="s">
        <v>16</v>
      </c>
      <c r="B770" s="110" t="s">
        <v>42</v>
      </c>
      <c r="C770" s="111"/>
      <c r="D770" s="111"/>
      <c r="E770" s="112"/>
      <c r="F770" s="87">
        <f>SUM(F768:F769)</f>
        <v>712.79989999999998</v>
      </c>
      <c r="M770" s="61"/>
    </row>
    <row r="771" spans="1:13" ht="15.6" thickTop="1" thickBot="1" x14ac:dyDescent="0.35">
      <c r="A771" s="86">
        <v>4</v>
      </c>
      <c r="B771" s="107" t="s">
        <v>17</v>
      </c>
      <c r="C771" s="108"/>
      <c r="D771" s="108"/>
      <c r="E771" s="109"/>
      <c r="F771" s="85">
        <f>SUM(F770)*10%</f>
        <v>71.279989999999998</v>
      </c>
      <c r="G771" s="35">
        <f>SUM(F771/F772)</f>
        <v>9.0909090909090912E-2</v>
      </c>
      <c r="I771" s="31"/>
    </row>
    <row r="772" spans="1:13" ht="15.6" thickTop="1" thickBot="1" x14ac:dyDescent="0.35">
      <c r="A772" s="84" t="s">
        <v>18</v>
      </c>
      <c r="B772" s="110" t="s">
        <v>19</v>
      </c>
      <c r="C772" s="111"/>
      <c r="D772" s="111"/>
      <c r="E772" s="112"/>
      <c r="F772" s="87">
        <f>SUM(F770:F771)</f>
        <v>784.07988999999998</v>
      </c>
      <c r="G772" s="37">
        <f>SUM(G764,G767,G769,G771)</f>
        <v>1</v>
      </c>
      <c r="I772" s="31"/>
      <c r="L772" s="39"/>
    </row>
    <row r="773" spans="1:13" s="13" customFormat="1" ht="15.6" thickTop="1" thickBot="1" x14ac:dyDescent="0.35">
      <c r="A773" s="38"/>
      <c r="B773" s="14"/>
      <c r="C773" s="14"/>
      <c r="D773" s="14"/>
      <c r="E773" s="14"/>
      <c r="F773" s="52"/>
      <c r="H773" s="27"/>
      <c r="I773" s="53"/>
      <c r="J773" s="39"/>
      <c r="K773" s="39"/>
    </row>
    <row r="774" spans="1:13" ht="44.4" thickTop="1" thickBot="1" x14ac:dyDescent="0.35">
      <c r="A774" s="70" t="s">
        <v>2</v>
      </c>
      <c r="B774" s="71" t="s">
        <v>1</v>
      </c>
      <c r="C774" s="72" t="s">
        <v>0</v>
      </c>
      <c r="D774" s="33" t="s">
        <v>20</v>
      </c>
      <c r="E774" s="44"/>
      <c r="F774" s="20"/>
      <c r="G774" s="20"/>
      <c r="K774" s="20"/>
    </row>
    <row r="775" spans="1:13" ht="91.2" customHeight="1" thickTop="1" thickBot="1" x14ac:dyDescent="0.35">
      <c r="A775" s="1" t="s">
        <v>219</v>
      </c>
      <c r="B775" s="2" t="s">
        <v>85</v>
      </c>
      <c r="C775" s="12" t="s">
        <v>25</v>
      </c>
      <c r="D775" s="51">
        <v>1</v>
      </c>
      <c r="E775" s="44"/>
      <c r="F775" s="20"/>
      <c r="G775" s="20"/>
      <c r="K775" s="20"/>
    </row>
    <row r="776" spans="1:13" ht="30" thickTop="1" thickBot="1" x14ac:dyDescent="0.35">
      <c r="A776" s="70" t="s">
        <v>3</v>
      </c>
      <c r="B776" s="71" t="s">
        <v>4</v>
      </c>
      <c r="C776" s="71" t="s">
        <v>0</v>
      </c>
      <c r="D776" s="71" t="s">
        <v>5</v>
      </c>
      <c r="E776" s="71" t="s">
        <v>6</v>
      </c>
      <c r="F776" s="71" t="s">
        <v>7</v>
      </c>
      <c r="G776" s="33" t="s">
        <v>8</v>
      </c>
    </row>
    <row r="777" spans="1:13" ht="15" thickTop="1" x14ac:dyDescent="0.3">
      <c r="A777" s="20"/>
      <c r="B777" s="73" t="s">
        <v>9</v>
      </c>
      <c r="C777" s="74"/>
      <c r="D777" s="74"/>
      <c r="E777" s="74"/>
      <c r="F777" s="74"/>
      <c r="G777" s="34"/>
    </row>
    <row r="778" spans="1:13" ht="15" thickBot="1" x14ac:dyDescent="0.35">
      <c r="A778" s="75" t="s">
        <v>10</v>
      </c>
      <c r="B778" s="76" t="s">
        <v>426</v>
      </c>
      <c r="C778" s="76" t="s">
        <v>40</v>
      </c>
      <c r="D778" s="83">
        <v>6</v>
      </c>
      <c r="E778" s="77">
        <v>40.36</v>
      </c>
      <c r="F778" s="78">
        <f>PRODUCT(D778:E778)</f>
        <v>242.16</v>
      </c>
      <c r="G778" s="34"/>
    </row>
    <row r="779" spans="1:13" ht="15.6" thickTop="1" thickBot="1" x14ac:dyDescent="0.35">
      <c r="A779" s="79">
        <v>1</v>
      </c>
      <c r="B779" s="110" t="s">
        <v>13</v>
      </c>
      <c r="C779" s="111"/>
      <c r="D779" s="111"/>
      <c r="E779" s="112"/>
      <c r="F779" s="80">
        <f>SUM(F778:F778)</f>
        <v>242.16</v>
      </c>
      <c r="G779" s="35">
        <f>SUM(F779/F787)</f>
        <v>0.27157161305082378</v>
      </c>
      <c r="I779" s="45"/>
    </row>
    <row r="780" spans="1:13" ht="15" thickTop="1" x14ac:dyDescent="0.3">
      <c r="A780" s="20"/>
      <c r="B780" s="81" t="s">
        <v>330</v>
      </c>
      <c r="C780" s="76"/>
      <c r="D780" s="76"/>
      <c r="E780" s="76"/>
      <c r="F780" s="82"/>
      <c r="G780" s="36"/>
    </row>
    <row r="781" spans="1:13" ht="58.2" thickBot="1" x14ac:dyDescent="0.35">
      <c r="A781" s="75" t="s">
        <v>12</v>
      </c>
      <c r="B781" s="76" t="s">
        <v>371</v>
      </c>
      <c r="C781" s="76" t="s">
        <v>25</v>
      </c>
      <c r="D781" s="83">
        <v>1</v>
      </c>
      <c r="E781" s="78">
        <v>462.74</v>
      </c>
      <c r="F781" s="78">
        <f>D781*E781</f>
        <v>462.74</v>
      </c>
      <c r="G781" s="34"/>
      <c r="J781" s="55"/>
      <c r="K781" s="56"/>
      <c r="L781" s="56"/>
    </row>
    <row r="782" spans="1:13" ht="15.6" thickTop="1" thickBot="1" x14ac:dyDescent="0.35">
      <c r="A782" s="79">
        <v>2</v>
      </c>
      <c r="B782" s="110" t="s">
        <v>342</v>
      </c>
      <c r="C782" s="111"/>
      <c r="D782" s="111"/>
      <c r="E782" s="112"/>
      <c r="F782" s="80">
        <f>SUM(F781)</f>
        <v>462.74</v>
      </c>
      <c r="G782" s="35">
        <f>SUM(F782/F787)</f>
        <v>0.51894222094127107</v>
      </c>
      <c r="M782" s="31"/>
    </row>
    <row r="783" spans="1:13" ht="15.6" thickTop="1" thickBot="1" x14ac:dyDescent="0.35">
      <c r="A783" s="84" t="s">
        <v>14</v>
      </c>
      <c r="B783" s="110" t="s">
        <v>41</v>
      </c>
      <c r="C783" s="111"/>
      <c r="D783" s="111"/>
      <c r="E783" s="112"/>
      <c r="F783" s="85">
        <f>SUM(F779,F782)</f>
        <v>704.9</v>
      </c>
      <c r="G783" s="15"/>
      <c r="M783" s="31"/>
    </row>
    <row r="784" spans="1:13" ht="15.6" thickTop="1" thickBot="1" x14ac:dyDescent="0.35">
      <c r="A784" s="86">
        <v>3</v>
      </c>
      <c r="B784" s="107" t="s">
        <v>15</v>
      </c>
      <c r="C784" s="108"/>
      <c r="D784" s="108"/>
      <c r="E784" s="109"/>
      <c r="F784" s="85">
        <f>SUM(F783)*15%</f>
        <v>105.735</v>
      </c>
      <c r="G784" s="35">
        <f>SUM(F784/F787)</f>
        <v>0.11857707509881424</v>
      </c>
    </row>
    <row r="785" spans="1:13" ht="15.6" thickTop="1" thickBot="1" x14ac:dyDescent="0.35">
      <c r="A785" s="84" t="s">
        <v>16</v>
      </c>
      <c r="B785" s="110" t="s">
        <v>42</v>
      </c>
      <c r="C785" s="111"/>
      <c r="D785" s="111"/>
      <c r="E785" s="112"/>
      <c r="F785" s="87">
        <f>SUM(F783:F784)</f>
        <v>810.63499999999999</v>
      </c>
      <c r="M785" s="61"/>
    </row>
    <row r="786" spans="1:13" ht="15.6" thickTop="1" thickBot="1" x14ac:dyDescent="0.35">
      <c r="A786" s="86">
        <v>4</v>
      </c>
      <c r="B786" s="107" t="s">
        <v>17</v>
      </c>
      <c r="C786" s="108"/>
      <c r="D786" s="108"/>
      <c r="E786" s="109"/>
      <c r="F786" s="85">
        <f>SUM(F785)*10%</f>
        <v>81.063500000000005</v>
      </c>
      <c r="G786" s="35">
        <f>SUM(F786/F787)</f>
        <v>9.0909090909090912E-2</v>
      </c>
      <c r="I786" s="31"/>
    </row>
    <row r="787" spans="1:13" ht="15.6" thickTop="1" thickBot="1" x14ac:dyDescent="0.35">
      <c r="A787" s="84" t="s">
        <v>18</v>
      </c>
      <c r="B787" s="110" t="s">
        <v>19</v>
      </c>
      <c r="C787" s="111"/>
      <c r="D787" s="111"/>
      <c r="E787" s="112"/>
      <c r="F787" s="87">
        <f>SUM(F785:F786)</f>
        <v>891.69849999999997</v>
      </c>
      <c r="G787" s="37">
        <f>SUM(G779,G782,G784,G786)</f>
        <v>1</v>
      </c>
      <c r="I787" s="31"/>
      <c r="L787" s="39"/>
    </row>
    <row r="788" spans="1:13" s="13" customFormat="1" ht="15.6" thickTop="1" thickBot="1" x14ac:dyDescent="0.35">
      <c r="A788" s="38"/>
      <c r="B788" s="14"/>
      <c r="C788" s="14"/>
      <c r="D788" s="14"/>
      <c r="E788" s="14"/>
      <c r="F788" s="52"/>
      <c r="H788" s="27"/>
      <c r="I788" s="53"/>
      <c r="J788" s="39"/>
      <c r="K788" s="39"/>
    </row>
    <row r="789" spans="1:13" ht="44.4" thickTop="1" thickBot="1" x14ac:dyDescent="0.35">
      <c r="A789" s="70" t="s">
        <v>2</v>
      </c>
      <c r="B789" s="71" t="s">
        <v>1</v>
      </c>
      <c r="C789" s="72" t="s">
        <v>0</v>
      </c>
      <c r="D789" s="33" t="s">
        <v>20</v>
      </c>
      <c r="E789" s="44"/>
      <c r="F789" s="20"/>
      <c r="G789" s="20"/>
      <c r="K789" s="28"/>
    </row>
    <row r="790" spans="1:13" ht="132" customHeight="1" thickTop="1" thickBot="1" x14ac:dyDescent="0.35">
      <c r="A790" s="1" t="s">
        <v>220</v>
      </c>
      <c r="B790" s="2" t="s">
        <v>86</v>
      </c>
      <c r="C790" s="11" t="s">
        <v>25</v>
      </c>
      <c r="D790" s="10">
        <v>1</v>
      </c>
      <c r="E790" s="44"/>
      <c r="F790" s="20"/>
      <c r="G790" s="20"/>
      <c r="K790" s="28"/>
    </row>
    <row r="791" spans="1:13" ht="30" thickTop="1" thickBot="1" x14ac:dyDescent="0.35">
      <c r="A791" s="70" t="s">
        <v>3</v>
      </c>
      <c r="B791" s="71" t="s">
        <v>4</v>
      </c>
      <c r="C791" s="71" t="s">
        <v>0</v>
      </c>
      <c r="D791" s="71" t="s">
        <v>5</v>
      </c>
      <c r="E791" s="71" t="s">
        <v>6</v>
      </c>
      <c r="F791" s="71" t="s">
        <v>7</v>
      </c>
      <c r="G791" s="33" t="s">
        <v>8</v>
      </c>
    </row>
    <row r="792" spans="1:13" ht="15" thickTop="1" x14ac:dyDescent="0.3">
      <c r="A792" s="20"/>
      <c r="B792" s="73" t="s">
        <v>9</v>
      </c>
      <c r="C792" s="74"/>
      <c r="D792" s="74"/>
      <c r="E792" s="74"/>
      <c r="F792" s="74"/>
      <c r="G792" s="34"/>
    </row>
    <row r="793" spans="1:13" ht="15" thickBot="1" x14ac:dyDescent="0.35">
      <c r="A793" s="75" t="s">
        <v>10</v>
      </c>
      <c r="B793" s="76" t="s">
        <v>426</v>
      </c>
      <c r="C793" s="76" t="s">
        <v>40</v>
      </c>
      <c r="D793" s="76">
        <v>1.65</v>
      </c>
      <c r="E793" s="77">
        <v>40.36</v>
      </c>
      <c r="F793" s="78">
        <f>PRODUCT(D793:E793)</f>
        <v>66.593999999999994</v>
      </c>
      <c r="G793" s="34"/>
    </row>
    <row r="794" spans="1:13" ht="15.6" thickTop="1" thickBot="1" x14ac:dyDescent="0.35">
      <c r="A794" s="79">
        <v>1</v>
      </c>
      <c r="B794" s="110" t="s">
        <v>13</v>
      </c>
      <c r="C794" s="111"/>
      <c r="D794" s="111"/>
      <c r="E794" s="112"/>
      <c r="F794" s="80">
        <f>SUM(F793:F793)</f>
        <v>66.593999999999994</v>
      </c>
      <c r="G794" s="35">
        <f>SUM(F794/F802)</f>
        <v>0.24689283692675101</v>
      </c>
    </row>
    <row r="795" spans="1:13" ht="15" thickTop="1" x14ac:dyDescent="0.3">
      <c r="A795" s="20"/>
      <c r="B795" s="81" t="s">
        <v>330</v>
      </c>
      <c r="C795" s="76"/>
      <c r="D795" s="76"/>
      <c r="E795" s="76"/>
      <c r="F795" s="82"/>
      <c r="G795" s="36"/>
    </row>
    <row r="796" spans="1:13" ht="29.4" thickBot="1" x14ac:dyDescent="0.35">
      <c r="A796" s="75" t="s">
        <v>12</v>
      </c>
      <c r="B796" s="76" t="s">
        <v>348</v>
      </c>
      <c r="C796" s="76" t="s">
        <v>25</v>
      </c>
      <c r="D796" s="83">
        <v>1</v>
      </c>
      <c r="E796" s="78">
        <v>146.63</v>
      </c>
      <c r="F796" s="78">
        <f>D796*E796</f>
        <v>146.63</v>
      </c>
      <c r="G796" s="34"/>
      <c r="J796" s="55"/>
      <c r="K796" s="56"/>
      <c r="L796" s="56"/>
    </row>
    <row r="797" spans="1:13" ht="15.6" thickTop="1" thickBot="1" x14ac:dyDescent="0.35">
      <c r="A797" s="79">
        <v>2</v>
      </c>
      <c r="B797" s="110" t="s">
        <v>342</v>
      </c>
      <c r="C797" s="111"/>
      <c r="D797" s="111"/>
      <c r="E797" s="112"/>
      <c r="F797" s="80">
        <f>SUM(F796)</f>
        <v>146.63</v>
      </c>
      <c r="G797" s="35">
        <f>SUM(F797/F802)</f>
        <v>0.54362099706534373</v>
      </c>
    </row>
    <row r="798" spans="1:13" ht="15.6" thickTop="1" thickBot="1" x14ac:dyDescent="0.35">
      <c r="A798" s="84" t="s">
        <v>14</v>
      </c>
      <c r="B798" s="110" t="s">
        <v>41</v>
      </c>
      <c r="C798" s="111"/>
      <c r="D798" s="111"/>
      <c r="E798" s="112"/>
      <c r="F798" s="85">
        <f>SUM(F794,F797)</f>
        <v>213.22399999999999</v>
      </c>
      <c r="G798" s="15"/>
    </row>
    <row r="799" spans="1:13" ht="15.6" thickTop="1" thickBot="1" x14ac:dyDescent="0.35">
      <c r="A799" s="86">
        <v>3</v>
      </c>
      <c r="B799" s="107" t="s">
        <v>15</v>
      </c>
      <c r="C799" s="108"/>
      <c r="D799" s="108"/>
      <c r="E799" s="109"/>
      <c r="F799" s="85">
        <f>SUM(F798)*15%</f>
        <v>31.983599999999996</v>
      </c>
      <c r="G799" s="35">
        <f>SUM(F799/F802)</f>
        <v>0.11857707509881421</v>
      </c>
    </row>
    <row r="800" spans="1:13" ht="15.6" thickTop="1" thickBot="1" x14ac:dyDescent="0.35">
      <c r="A800" s="84" t="s">
        <v>16</v>
      </c>
      <c r="B800" s="110" t="s">
        <v>42</v>
      </c>
      <c r="C800" s="111"/>
      <c r="D800" s="111"/>
      <c r="E800" s="112"/>
      <c r="F800" s="87">
        <f>SUM(F798:F799)</f>
        <v>245.20759999999999</v>
      </c>
    </row>
    <row r="801" spans="1:14" ht="15.6" thickTop="1" thickBot="1" x14ac:dyDescent="0.35">
      <c r="A801" s="86">
        <v>4</v>
      </c>
      <c r="B801" s="107" t="s">
        <v>17</v>
      </c>
      <c r="C801" s="108"/>
      <c r="D801" s="108"/>
      <c r="E801" s="109"/>
      <c r="F801" s="85">
        <f>SUM(F800)*10%</f>
        <v>24.520759999999999</v>
      </c>
      <c r="G801" s="35">
        <f>SUM(F801/F802)</f>
        <v>9.0909090909090898E-2</v>
      </c>
    </row>
    <row r="802" spans="1:14" ht="15.6" thickTop="1" thickBot="1" x14ac:dyDescent="0.35">
      <c r="A802" s="84" t="s">
        <v>18</v>
      </c>
      <c r="B802" s="110" t="s">
        <v>19</v>
      </c>
      <c r="C802" s="111"/>
      <c r="D802" s="111"/>
      <c r="E802" s="112"/>
      <c r="F802" s="87">
        <f>SUM(F800:F801)</f>
        <v>269.72836000000001</v>
      </c>
      <c r="G802" s="37">
        <f>SUM(G794,G797,G799,G801)</f>
        <v>0.99999999999999989</v>
      </c>
      <c r="I802" s="31"/>
      <c r="J802" s="66"/>
      <c r="K802" s="43"/>
      <c r="L802" s="39"/>
      <c r="M802" s="63"/>
      <c r="N802" s="56"/>
    </row>
    <row r="803" spans="1:14" s="13" customFormat="1" ht="15.6" thickTop="1" thickBot="1" x14ac:dyDescent="0.35">
      <c r="A803" s="38"/>
      <c r="B803" s="14"/>
      <c r="C803" s="14"/>
      <c r="D803" s="14"/>
      <c r="E803" s="14"/>
      <c r="F803" s="52"/>
      <c r="H803" s="27"/>
      <c r="I803" s="53"/>
      <c r="J803" s="39"/>
      <c r="K803" s="39"/>
    </row>
    <row r="804" spans="1:14" ht="44.4" thickTop="1" thickBot="1" x14ac:dyDescent="0.35">
      <c r="A804" s="70" t="s">
        <v>2</v>
      </c>
      <c r="B804" s="71" t="s">
        <v>1</v>
      </c>
      <c r="C804" s="72" t="s">
        <v>0</v>
      </c>
      <c r="D804" s="33" t="s">
        <v>20</v>
      </c>
      <c r="E804" s="44"/>
      <c r="F804" s="20"/>
      <c r="G804" s="20"/>
      <c r="K804" s="28"/>
    </row>
    <row r="805" spans="1:14" ht="106.8" customHeight="1" thickTop="1" thickBot="1" x14ac:dyDescent="0.35">
      <c r="A805" s="1" t="s">
        <v>221</v>
      </c>
      <c r="B805" s="2" t="s">
        <v>87</v>
      </c>
      <c r="C805" s="11" t="s">
        <v>25</v>
      </c>
      <c r="D805" s="10">
        <v>1</v>
      </c>
      <c r="E805" s="44"/>
      <c r="F805" s="20"/>
      <c r="G805" s="20"/>
      <c r="K805" s="28"/>
    </row>
    <row r="806" spans="1:14" ht="30" thickTop="1" thickBot="1" x14ac:dyDescent="0.35">
      <c r="A806" s="70" t="s">
        <v>3</v>
      </c>
      <c r="B806" s="71" t="s">
        <v>4</v>
      </c>
      <c r="C806" s="71" t="s">
        <v>0</v>
      </c>
      <c r="D806" s="71" t="s">
        <v>5</v>
      </c>
      <c r="E806" s="71" t="s">
        <v>6</v>
      </c>
      <c r="F806" s="71" t="s">
        <v>7</v>
      </c>
      <c r="G806" s="33" t="s">
        <v>8</v>
      </c>
    </row>
    <row r="807" spans="1:14" ht="15" thickTop="1" x14ac:dyDescent="0.3">
      <c r="A807" s="20"/>
      <c r="B807" s="73" t="s">
        <v>9</v>
      </c>
      <c r="C807" s="74"/>
      <c r="D807" s="74"/>
      <c r="E807" s="74"/>
      <c r="F807" s="74"/>
      <c r="G807" s="34"/>
    </row>
    <row r="808" spans="1:14" ht="15" thickBot="1" x14ac:dyDescent="0.35">
      <c r="A808" s="75" t="s">
        <v>10</v>
      </c>
      <c r="B808" s="76" t="s">
        <v>426</v>
      </c>
      <c r="C808" s="76" t="s">
        <v>40</v>
      </c>
      <c r="D808" s="83">
        <v>0.8</v>
      </c>
      <c r="E808" s="77">
        <v>40.36</v>
      </c>
      <c r="F808" s="78">
        <f>PRODUCT(D808:E808)</f>
        <v>32.288000000000004</v>
      </c>
      <c r="G808" s="34"/>
    </row>
    <row r="809" spans="1:14" ht="15.6" thickTop="1" thickBot="1" x14ac:dyDescent="0.35">
      <c r="A809" s="79">
        <v>1</v>
      </c>
      <c r="B809" s="110" t="s">
        <v>13</v>
      </c>
      <c r="C809" s="111"/>
      <c r="D809" s="111"/>
      <c r="E809" s="112"/>
      <c r="F809" s="80">
        <f>SUM(F808:F808)</f>
        <v>32.288000000000004</v>
      </c>
      <c r="G809" s="35">
        <f>SUM(F809/F817)</f>
        <v>0.24694857361729872</v>
      </c>
    </row>
    <row r="810" spans="1:14" ht="15" thickTop="1" x14ac:dyDescent="0.3">
      <c r="A810" s="20"/>
      <c r="B810" s="81" t="s">
        <v>330</v>
      </c>
      <c r="C810" s="76"/>
      <c r="D810" s="76"/>
      <c r="E810" s="76"/>
      <c r="F810" s="82"/>
      <c r="G810" s="36"/>
    </row>
    <row r="811" spans="1:14" ht="29.4" thickBot="1" x14ac:dyDescent="0.35">
      <c r="A811" s="75" t="s">
        <v>12</v>
      </c>
      <c r="B811" s="76" t="s">
        <v>349</v>
      </c>
      <c r="C811" s="76" t="s">
        <v>25</v>
      </c>
      <c r="D811" s="83">
        <v>1</v>
      </c>
      <c r="E811" s="78">
        <v>71.069999999999993</v>
      </c>
      <c r="F811" s="78">
        <f>D811*E811</f>
        <v>71.069999999999993</v>
      </c>
      <c r="G811" s="34"/>
      <c r="J811" s="55"/>
      <c r="K811" s="56"/>
      <c r="L811" s="56"/>
    </row>
    <row r="812" spans="1:14" ht="15.6" thickTop="1" thickBot="1" x14ac:dyDescent="0.35">
      <c r="A812" s="79">
        <v>2</v>
      </c>
      <c r="B812" s="110" t="s">
        <v>342</v>
      </c>
      <c r="C812" s="111"/>
      <c r="D812" s="111"/>
      <c r="E812" s="112"/>
      <c r="F812" s="80">
        <f>SUM(F811)</f>
        <v>71.069999999999993</v>
      </c>
      <c r="G812" s="35">
        <f>SUM(F812/F817)</f>
        <v>0.54356526037479613</v>
      </c>
    </row>
    <row r="813" spans="1:14" ht="15.6" thickTop="1" thickBot="1" x14ac:dyDescent="0.35">
      <c r="A813" s="84" t="s">
        <v>14</v>
      </c>
      <c r="B813" s="110" t="s">
        <v>41</v>
      </c>
      <c r="C813" s="111"/>
      <c r="D813" s="111"/>
      <c r="E813" s="112"/>
      <c r="F813" s="85">
        <f>SUM(F809,F812)</f>
        <v>103.358</v>
      </c>
      <c r="G813" s="15"/>
    </row>
    <row r="814" spans="1:14" ht="15.6" thickTop="1" thickBot="1" x14ac:dyDescent="0.35">
      <c r="A814" s="86">
        <v>3</v>
      </c>
      <c r="B814" s="107" t="s">
        <v>15</v>
      </c>
      <c r="C814" s="108"/>
      <c r="D814" s="108"/>
      <c r="E814" s="109"/>
      <c r="F814" s="85">
        <f>SUM(F813)*15%</f>
        <v>15.5037</v>
      </c>
      <c r="G814" s="35">
        <f>SUM(F814/F817)</f>
        <v>0.11857707509881422</v>
      </c>
    </row>
    <row r="815" spans="1:14" ht="15.6" thickTop="1" thickBot="1" x14ac:dyDescent="0.35">
      <c r="A815" s="84" t="s">
        <v>16</v>
      </c>
      <c r="B815" s="110" t="s">
        <v>42</v>
      </c>
      <c r="C815" s="111"/>
      <c r="D815" s="111"/>
      <c r="E815" s="112"/>
      <c r="F815" s="87">
        <f>SUM(F813:F814)</f>
        <v>118.8617</v>
      </c>
    </row>
    <row r="816" spans="1:14" ht="15.6" thickTop="1" thickBot="1" x14ac:dyDescent="0.35">
      <c r="A816" s="86">
        <v>4</v>
      </c>
      <c r="B816" s="107" t="s">
        <v>17</v>
      </c>
      <c r="C816" s="108"/>
      <c r="D816" s="108"/>
      <c r="E816" s="109"/>
      <c r="F816" s="85">
        <f>SUM(F815)*10%</f>
        <v>11.88617</v>
      </c>
      <c r="G816" s="35">
        <f>SUM(F816/F817)</f>
        <v>9.0909090909090898E-2</v>
      </c>
    </row>
    <row r="817" spans="1:14" ht="15.6" thickTop="1" thickBot="1" x14ac:dyDescent="0.35">
      <c r="A817" s="84" t="s">
        <v>18</v>
      </c>
      <c r="B817" s="110" t="s">
        <v>19</v>
      </c>
      <c r="C817" s="111"/>
      <c r="D817" s="111"/>
      <c r="E817" s="112"/>
      <c r="F817" s="87">
        <f>SUM(F815:F816)</f>
        <v>130.74787000000001</v>
      </c>
      <c r="G817" s="37">
        <f>SUM(G809,G812,G814,G816)</f>
        <v>1</v>
      </c>
      <c r="I817" s="31"/>
      <c r="J817" s="66"/>
      <c r="K817" s="43"/>
      <c r="L817" s="39"/>
      <c r="M817" s="63"/>
      <c r="N817" s="56"/>
    </row>
    <row r="818" spans="1:14" s="13" customFormat="1" ht="15.6" thickTop="1" thickBot="1" x14ac:dyDescent="0.35">
      <c r="A818" s="38"/>
      <c r="B818" s="14"/>
      <c r="C818" s="14"/>
      <c r="D818" s="14"/>
      <c r="E818" s="14"/>
      <c r="F818" s="52"/>
      <c r="H818" s="27"/>
      <c r="I818" s="53"/>
      <c r="J818" s="39"/>
      <c r="K818" s="39"/>
    </row>
    <row r="819" spans="1:14" ht="44.4" thickTop="1" thickBot="1" x14ac:dyDescent="0.35">
      <c r="A819" s="70" t="s">
        <v>2</v>
      </c>
      <c r="B819" s="71" t="s">
        <v>1</v>
      </c>
      <c r="C819" s="72" t="s">
        <v>0</v>
      </c>
      <c r="D819" s="33" t="s">
        <v>20</v>
      </c>
      <c r="E819" s="44"/>
      <c r="F819" s="20"/>
      <c r="G819" s="20"/>
      <c r="K819" s="28"/>
    </row>
    <row r="820" spans="1:14" ht="114.6" customHeight="1" thickTop="1" thickBot="1" x14ac:dyDescent="0.35">
      <c r="A820" s="1" t="s">
        <v>222</v>
      </c>
      <c r="B820" s="2" t="s">
        <v>71</v>
      </c>
      <c r="C820" s="40" t="s">
        <v>25</v>
      </c>
      <c r="D820" s="40">
        <v>1</v>
      </c>
      <c r="E820" s="44"/>
      <c r="F820" s="20"/>
      <c r="G820" s="20"/>
      <c r="K820" s="28"/>
    </row>
    <row r="821" spans="1:14" ht="30" thickTop="1" thickBot="1" x14ac:dyDescent="0.35">
      <c r="A821" s="70" t="s">
        <v>3</v>
      </c>
      <c r="B821" s="71" t="s">
        <v>4</v>
      </c>
      <c r="C821" s="71" t="s">
        <v>0</v>
      </c>
      <c r="D821" s="71" t="s">
        <v>5</v>
      </c>
      <c r="E821" s="71" t="s">
        <v>6</v>
      </c>
      <c r="F821" s="71" t="s">
        <v>7</v>
      </c>
      <c r="G821" s="33" t="s">
        <v>8</v>
      </c>
    </row>
    <row r="822" spans="1:14" ht="15" thickTop="1" x14ac:dyDescent="0.3">
      <c r="A822" s="20"/>
      <c r="B822" s="73" t="s">
        <v>9</v>
      </c>
      <c r="C822" s="74"/>
      <c r="D822" s="74"/>
      <c r="E822" s="74"/>
      <c r="F822" s="74"/>
      <c r="G822" s="34"/>
    </row>
    <row r="823" spans="1:14" ht="15" thickBot="1" x14ac:dyDescent="0.35">
      <c r="A823" s="75" t="s">
        <v>10</v>
      </c>
      <c r="B823" s="76" t="s">
        <v>426</v>
      </c>
      <c r="C823" s="76" t="s">
        <v>40</v>
      </c>
      <c r="D823" s="83">
        <v>0.9</v>
      </c>
      <c r="E823" s="77">
        <v>40.36</v>
      </c>
      <c r="F823" s="78">
        <f>PRODUCT(D823:E823)</f>
        <v>36.323999999999998</v>
      </c>
      <c r="G823" s="34"/>
    </row>
    <row r="824" spans="1:14" ht="15.6" thickTop="1" thickBot="1" x14ac:dyDescent="0.35">
      <c r="A824" s="79">
        <v>1</v>
      </c>
      <c r="B824" s="110" t="s">
        <v>13</v>
      </c>
      <c r="C824" s="111"/>
      <c r="D824" s="111"/>
      <c r="E824" s="112"/>
      <c r="F824" s="80">
        <f>SUM(F823:F823)</f>
        <v>36.323999999999998</v>
      </c>
      <c r="G824" s="35">
        <f>SUM(F824/F832)</f>
        <v>0.52252109957289472</v>
      </c>
      <c r="I824" s="45"/>
    </row>
    <row r="825" spans="1:14" ht="15" thickTop="1" x14ac:dyDescent="0.3">
      <c r="A825" s="20"/>
      <c r="B825" s="81" t="s">
        <v>330</v>
      </c>
      <c r="C825" s="76"/>
      <c r="D825" s="76"/>
      <c r="E825" s="76"/>
      <c r="F825" s="82"/>
      <c r="G825" s="36"/>
    </row>
    <row r="826" spans="1:14" ht="29.4" thickBot="1" x14ac:dyDescent="0.35">
      <c r="A826" s="75" t="s">
        <v>12</v>
      </c>
      <c r="B826" s="76" t="s">
        <v>334</v>
      </c>
      <c r="C826" s="76" t="s">
        <v>25</v>
      </c>
      <c r="D826" s="83">
        <v>1</v>
      </c>
      <c r="E826" s="78">
        <v>18.63</v>
      </c>
      <c r="F826" s="78">
        <f>D826*E826</f>
        <v>18.63</v>
      </c>
      <c r="G826" s="34"/>
      <c r="J826" s="55"/>
      <c r="K826" s="56"/>
      <c r="L826" s="56"/>
      <c r="M826" s="31"/>
    </row>
    <row r="827" spans="1:14" ht="15.6" thickTop="1" thickBot="1" x14ac:dyDescent="0.35">
      <c r="A827" s="79">
        <v>2</v>
      </c>
      <c r="B827" s="110" t="s">
        <v>342</v>
      </c>
      <c r="C827" s="111"/>
      <c r="D827" s="111"/>
      <c r="E827" s="112"/>
      <c r="F827" s="80">
        <f>SUM(F826)</f>
        <v>18.63</v>
      </c>
      <c r="G827" s="35">
        <f>SUM(F827/F832)</f>
        <v>0.26799273441920018</v>
      </c>
      <c r="M827" s="31"/>
    </row>
    <row r="828" spans="1:14" ht="15.6" thickTop="1" thickBot="1" x14ac:dyDescent="0.35">
      <c r="A828" s="84" t="s">
        <v>14</v>
      </c>
      <c r="B828" s="110" t="s">
        <v>41</v>
      </c>
      <c r="C828" s="111"/>
      <c r="D828" s="111"/>
      <c r="E828" s="112"/>
      <c r="F828" s="85">
        <f>SUM(F824,F827)</f>
        <v>54.953999999999994</v>
      </c>
      <c r="G828" s="15"/>
      <c r="M828" s="66"/>
    </row>
    <row r="829" spans="1:14" ht="15.6" thickTop="1" thickBot="1" x14ac:dyDescent="0.35">
      <c r="A829" s="86">
        <v>3</v>
      </c>
      <c r="B829" s="107" t="s">
        <v>15</v>
      </c>
      <c r="C829" s="108"/>
      <c r="D829" s="108"/>
      <c r="E829" s="109"/>
      <c r="F829" s="85">
        <f>SUM(F828)*15%</f>
        <v>8.2430999999999983</v>
      </c>
      <c r="G829" s="35">
        <f>SUM(F829/F832)</f>
        <v>0.11857707509881422</v>
      </c>
    </row>
    <row r="830" spans="1:14" ht="15.6" thickTop="1" thickBot="1" x14ac:dyDescent="0.35">
      <c r="A830" s="84" t="s">
        <v>16</v>
      </c>
      <c r="B830" s="110" t="s">
        <v>42</v>
      </c>
      <c r="C830" s="111"/>
      <c r="D830" s="111"/>
      <c r="E830" s="112"/>
      <c r="F830" s="87">
        <f>SUM(F828:F829)</f>
        <v>63.197099999999992</v>
      </c>
      <c r="M830" s="61"/>
    </row>
    <row r="831" spans="1:14" ht="15.6" thickTop="1" thickBot="1" x14ac:dyDescent="0.35">
      <c r="A831" s="86">
        <v>4</v>
      </c>
      <c r="B831" s="107" t="s">
        <v>17</v>
      </c>
      <c r="C831" s="108"/>
      <c r="D831" s="108"/>
      <c r="E831" s="109"/>
      <c r="F831" s="85">
        <f>SUM(F830)*10%</f>
        <v>6.3197099999999997</v>
      </c>
      <c r="G831" s="35">
        <f>SUM(F831/F832)</f>
        <v>9.0909090909090912E-2</v>
      </c>
      <c r="I831" s="31"/>
    </row>
    <row r="832" spans="1:14" ht="15.6" thickTop="1" thickBot="1" x14ac:dyDescent="0.35">
      <c r="A832" s="84" t="s">
        <v>18</v>
      </c>
      <c r="B832" s="110" t="s">
        <v>19</v>
      </c>
      <c r="C832" s="111"/>
      <c r="D832" s="111"/>
      <c r="E832" s="112"/>
      <c r="F832" s="87">
        <f>SUM(F830:F831)</f>
        <v>69.516809999999992</v>
      </c>
      <c r="G832" s="37">
        <f>SUM(G824,G827,G829,G831)</f>
        <v>1</v>
      </c>
      <c r="I832" s="31"/>
      <c r="J832" s="66"/>
      <c r="K832" s="43"/>
      <c r="L832" s="43"/>
    </row>
    <row r="833" spans="1:11" s="13" customFormat="1" ht="15.6" thickTop="1" thickBot="1" x14ac:dyDescent="0.35">
      <c r="A833" s="38"/>
      <c r="B833" s="14"/>
      <c r="C833" s="14"/>
      <c r="D833" s="14"/>
      <c r="E833" s="14"/>
      <c r="F833" s="52"/>
      <c r="H833" s="27"/>
      <c r="I833" s="53"/>
      <c r="J833" s="39"/>
      <c r="K833" s="39"/>
    </row>
    <row r="834" spans="1:11" ht="44.4" thickTop="1" thickBot="1" x14ac:dyDescent="0.35">
      <c r="A834" s="70" t="s">
        <v>2</v>
      </c>
      <c r="B834" s="71" t="s">
        <v>1</v>
      </c>
      <c r="C834" s="72" t="s">
        <v>0</v>
      </c>
      <c r="D834" s="33" t="s">
        <v>20</v>
      </c>
      <c r="E834" s="44"/>
      <c r="F834" s="20"/>
      <c r="G834" s="20"/>
    </row>
    <row r="835" spans="1:11" s="13" customFormat="1" ht="115.2" customHeight="1" thickTop="1" thickBot="1" x14ac:dyDescent="0.35">
      <c r="A835" s="1" t="s">
        <v>223</v>
      </c>
      <c r="B835" s="2" t="s">
        <v>88</v>
      </c>
      <c r="C835" s="4" t="s">
        <v>25</v>
      </c>
      <c r="D835" s="3">
        <v>1</v>
      </c>
      <c r="I835" s="29"/>
    </row>
    <row r="836" spans="1:11" s="13" customFormat="1" ht="15.6" thickTop="1" thickBot="1" x14ac:dyDescent="0.35">
      <c r="A836" s="84"/>
      <c r="B836" s="110" t="s">
        <v>37</v>
      </c>
      <c r="C836" s="111"/>
      <c r="D836" s="111"/>
      <c r="E836" s="112"/>
      <c r="F836" s="96">
        <v>822.23</v>
      </c>
      <c r="H836" s="27"/>
      <c r="I836" s="53"/>
      <c r="J836" s="39"/>
      <c r="K836" s="39"/>
    </row>
    <row r="837" spans="1:11" ht="15.6" thickTop="1" thickBot="1" x14ac:dyDescent="0.35"/>
    <row r="838" spans="1:11" ht="44.4" thickTop="1" thickBot="1" x14ac:dyDescent="0.35">
      <c r="A838" s="70" t="s">
        <v>2</v>
      </c>
      <c r="B838" s="71" t="s">
        <v>1</v>
      </c>
      <c r="C838" s="72" t="s">
        <v>0</v>
      </c>
      <c r="D838" s="33" t="s">
        <v>20</v>
      </c>
      <c r="E838" s="44"/>
      <c r="F838" s="20"/>
      <c r="G838" s="20"/>
    </row>
    <row r="839" spans="1:11" s="13" customFormat="1" ht="58.8" thickTop="1" thickBot="1" x14ac:dyDescent="0.35">
      <c r="A839" s="1" t="s">
        <v>224</v>
      </c>
      <c r="B839" s="2" t="s">
        <v>89</v>
      </c>
      <c r="C839" s="4" t="s">
        <v>25</v>
      </c>
      <c r="D839" s="3">
        <v>1</v>
      </c>
      <c r="I839" s="29"/>
    </row>
    <row r="840" spans="1:11" s="13" customFormat="1" ht="15.6" thickTop="1" thickBot="1" x14ac:dyDescent="0.35">
      <c r="A840" s="84"/>
      <c r="B840" s="110" t="s">
        <v>37</v>
      </c>
      <c r="C840" s="111"/>
      <c r="D840" s="111"/>
      <c r="E840" s="112"/>
      <c r="F840" s="96">
        <v>165.88</v>
      </c>
      <c r="H840" s="27"/>
      <c r="I840" s="53"/>
      <c r="J840" s="39"/>
      <c r="K840" s="39"/>
    </row>
    <row r="841" spans="1:11" ht="15.6" thickTop="1" thickBot="1" x14ac:dyDescent="0.35"/>
    <row r="842" spans="1:11" ht="44.4" thickTop="1" thickBot="1" x14ac:dyDescent="0.35">
      <c r="A842" s="70" t="s">
        <v>2</v>
      </c>
      <c r="B842" s="71" t="s">
        <v>1</v>
      </c>
      <c r="C842" s="72" t="s">
        <v>0</v>
      </c>
      <c r="D842" s="33" t="s">
        <v>20</v>
      </c>
      <c r="E842" s="44"/>
      <c r="F842" s="20"/>
      <c r="G842" s="20"/>
    </row>
    <row r="843" spans="1:11" s="13" customFormat="1" ht="73.2" thickTop="1" thickBot="1" x14ac:dyDescent="0.35">
      <c r="A843" s="1" t="s">
        <v>225</v>
      </c>
      <c r="B843" s="2" t="s">
        <v>90</v>
      </c>
      <c r="C843" s="4" t="s">
        <v>25</v>
      </c>
      <c r="D843" s="3">
        <v>1</v>
      </c>
      <c r="I843" s="29"/>
    </row>
    <row r="844" spans="1:11" s="13" customFormat="1" ht="15.6" thickTop="1" thickBot="1" x14ac:dyDescent="0.35">
      <c r="A844" s="84"/>
      <c r="B844" s="110" t="s">
        <v>37</v>
      </c>
      <c r="C844" s="111"/>
      <c r="D844" s="111"/>
      <c r="E844" s="112"/>
      <c r="F844" s="96">
        <v>432.75</v>
      </c>
      <c r="H844" s="27"/>
      <c r="I844" s="53"/>
      <c r="J844" s="39"/>
      <c r="K844" s="39"/>
    </row>
    <row r="845" spans="1:11" ht="15.6" thickTop="1" thickBot="1" x14ac:dyDescent="0.35"/>
    <row r="846" spans="1:11" ht="44.4" thickTop="1" thickBot="1" x14ac:dyDescent="0.35">
      <c r="A846" s="70" t="s">
        <v>2</v>
      </c>
      <c r="B846" s="71" t="s">
        <v>1</v>
      </c>
      <c r="C846" s="72" t="s">
        <v>0</v>
      </c>
      <c r="D846" s="33" t="s">
        <v>20</v>
      </c>
      <c r="E846" s="44"/>
      <c r="F846" s="20"/>
      <c r="G846" s="20"/>
    </row>
    <row r="847" spans="1:11" s="13" customFormat="1" ht="72.75" customHeight="1" thickTop="1" thickBot="1" x14ac:dyDescent="0.35">
      <c r="A847" s="1" t="s">
        <v>226</v>
      </c>
      <c r="B847" s="2" t="s">
        <v>91</v>
      </c>
      <c r="C847" s="4" t="s">
        <v>25</v>
      </c>
      <c r="D847" s="3">
        <v>1</v>
      </c>
      <c r="I847" s="29"/>
    </row>
    <row r="848" spans="1:11" s="13" customFormat="1" ht="15.6" thickTop="1" thickBot="1" x14ac:dyDescent="0.35">
      <c r="A848" s="84"/>
      <c r="B848" s="110" t="s">
        <v>37</v>
      </c>
      <c r="C848" s="111"/>
      <c r="D848" s="111"/>
      <c r="E848" s="112"/>
      <c r="F848" s="96">
        <v>288.49</v>
      </c>
      <c r="H848" s="27"/>
      <c r="I848" s="53"/>
      <c r="J848" s="39"/>
      <c r="K848" s="39"/>
    </row>
    <row r="849" spans="1:11" ht="15" thickTop="1" x14ac:dyDescent="0.3"/>
    <row r="850" spans="1:11" ht="14.25" customHeight="1" x14ac:dyDescent="0.3">
      <c r="A850" s="106" t="s">
        <v>227</v>
      </c>
      <c r="B850" s="106"/>
      <c r="C850" s="106"/>
      <c r="D850" s="106"/>
      <c r="E850" s="106"/>
      <c r="F850" s="106"/>
      <c r="G850" s="68"/>
    </row>
    <row r="851" spans="1:11" ht="15" thickBot="1" x14ac:dyDescent="0.35"/>
    <row r="852" spans="1:11" ht="44.4" thickTop="1" thickBot="1" x14ac:dyDescent="0.35">
      <c r="A852" s="70" t="s">
        <v>2</v>
      </c>
      <c r="B852" s="71" t="s">
        <v>1</v>
      </c>
      <c r="C852" s="72" t="s">
        <v>0</v>
      </c>
      <c r="D852" s="33" t="s">
        <v>20</v>
      </c>
      <c r="E852" s="44"/>
      <c r="F852" s="20"/>
      <c r="G852" s="20"/>
    </row>
    <row r="853" spans="1:11" s="13" customFormat="1" ht="130.80000000000001" thickTop="1" thickBot="1" x14ac:dyDescent="0.35">
      <c r="A853" s="1" t="s">
        <v>228</v>
      </c>
      <c r="B853" s="2" t="s">
        <v>92</v>
      </c>
      <c r="C853" s="4" t="s">
        <v>25</v>
      </c>
      <c r="D853" s="3">
        <v>1</v>
      </c>
      <c r="I853" s="29"/>
    </row>
    <row r="854" spans="1:11" s="13" customFormat="1" ht="15.6" thickTop="1" thickBot="1" x14ac:dyDescent="0.35">
      <c r="A854" s="84"/>
      <c r="B854" s="110" t="s">
        <v>37</v>
      </c>
      <c r="C854" s="111"/>
      <c r="D854" s="111"/>
      <c r="E854" s="112"/>
      <c r="F854" s="96">
        <v>939.95</v>
      </c>
      <c r="H854" s="27"/>
      <c r="I854" s="53"/>
      <c r="J854" s="39"/>
      <c r="K854" s="39"/>
    </row>
    <row r="855" spans="1:11" ht="15.6" thickTop="1" thickBot="1" x14ac:dyDescent="0.35"/>
    <row r="856" spans="1:11" ht="44.4" thickTop="1" thickBot="1" x14ac:dyDescent="0.35">
      <c r="A856" s="70" t="s">
        <v>2</v>
      </c>
      <c r="B856" s="71" t="s">
        <v>1</v>
      </c>
      <c r="C856" s="72" t="s">
        <v>0</v>
      </c>
      <c r="D856" s="33" t="s">
        <v>20</v>
      </c>
      <c r="E856" s="44"/>
      <c r="F856" s="20"/>
      <c r="G856" s="20"/>
    </row>
    <row r="857" spans="1:11" s="13" customFormat="1" ht="174" thickTop="1" thickBot="1" x14ac:dyDescent="0.35">
      <c r="A857" s="1" t="s">
        <v>229</v>
      </c>
      <c r="B857" s="2" t="s">
        <v>145</v>
      </c>
      <c r="C857" s="4" t="s">
        <v>25</v>
      </c>
      <c r="D857" s="3">
        <v>1</v>
      </c>
      <c r="I857" s="29"/>
    </row>
    <row r="858" spans="1:11" s="13" customFormat="1" ht="15.6" thickTop="1" thickBot="1" x14ac:dyDescent="0.35">
      <c r="A858" s="84"/>
      <c r="B858" s="110" t="s">
        <v>37</v>
      </c>
      <c r="C858" s="111"/>
      <c r="D858" s="111"/>
      <c r="E858" s="112"/>
      <c r="F858" s="96">
        <v>2452.2399999999998</v>
      </c>
      <c r="H858" s="27"/>
      <c r="I858" s="53"/>
      <c r="J858" s="39"/>
      <c r="K858" s="39"/>
    </row>
    <row r="859" spans="1:11" ht="15.6" thickTop="1" thickBot="1" x14ac:dyDescent="0.35"/>
    <row r="860" spans="1:11" ht="44.4" thickTop="1" thickBot="1" x14ac:dyDescent="0.35">
      <c r="A860" s="70" t="s">
        <v>2</v>
      </c>
      <c r="B860" s="71" t="s">
        <v>1</v>
      </c>
      <c r="C860" s="72" t="s">
        <v>0</v>
      </c>
      <c r="D860" s="33" t="s">
        <v>20</v>
      </c>
      <c r="E860" s="44"/>
      <c r="F860" s="20"/>
      <c r="G860" s="20"/>
    </row>
    <row r="861" spans="1:11" s="13" customFormat="1" ht="130.80000000000001" thickTop="1" thickBot="1" x14ac:dyDescent="0.35">
      <c r="A861" s="1" t="s">
        <v>230</v>
      </c>
      <c r="B861" s="2" t="s">
        <v>136</v>
      </c>
      <c r="C861" s="4" t="s">
        <v>25</v>
      </c>
      <c r="D861" s="3">
        <v>1</v>
      </c>
      <c r="I861" s="29"/>
    </row>
    <row r="862" spans="1:11" s="13" customFormat="1" ht="15.6" thickTop="1" thickBot="1" x14ac:dyDescent="0.35">
      <c r="A862" s="84"/>
      <c r="B862" s="110" t="s">
        <v>37</v>
      </c>
      <c r="C862" s="111"/>
      <c r="D862" s="111"/>
      <c r="E862" s="112"/>
      <c r="F862" s="96">
        <v>403.91</v>
      </c>
      <c r="H862" s="27"/>
      <c r="I862" s="53"/>
      <c r="J862" s="39"/>
      <c r="K862" s="39"/>
    </row>
    <row r="863" spans="1:11" ht="15.6" thickTop="1" thickBot="1" x14ac:dyDescent="0.35"/>
    <row r="864" spans="1:11" ht="44.4" thickTop="1" thickBot="1" x14ac:dyDescent="0.35">
      <c r="A864" s="70" t="s">
        <v>2</v>
      </c>
      <c r="B864" s="71" t="s">
        <v>1</v>
      </c>
      <c r="C864" s="72" t="s">
        <v>0</v>
      </c>
      <c r="D864" s="33" t="s">
        <v>20</v>
      </c>
      <c r="E864" s="44"/>
      <c r="F864" s="20"/>
      <c r="G864" s="20"/>
    </row>
    <row r="865" spans="1:11" s="13" customFormat="1" ht="218.1" customHeight="1" thickTop="1" thickBot="1" x14ac:dyDescent="0.35">
      <c r="A865" s="1" t="s">
        <v>231</v>
      </c>
      <c r="B865" s="2" t="s">
        <v>101</v>
      </c>
      <c r="C865" s="4" t="s">
        <v>25</v>
      </c>
      <c r="D865" s="3">
        <v>1</v>
      </c>
      <c r="I865" s="29"/>
    </row>
    <row r="866" spans="1:11" s="13" customFormat="1" ht="15.6" thickTop="1" thickBot="1" x14ac:dyDescent="0.35">
      <c r="A866" s="84"/>
      <c r="B866" s="110" t="s">
        <v>37</v>
      </c>
      <c r="C866" s="111"/>
      <c r="D866" s="111"/>
      <c r="E866" s="112"/>
      <c r="F866" s="96">
        <v>1442.51</v>
      </c>
      <c r="H866" s="27"/>
      <c r="I866" s="53"/>
      <c r="J866" s="39"/>
      <c r="K866" s="39"/>
    </row>
    <row r="867" spans="1:11" ht="15.6" thickTop="1" thickBot="1" x14ac:dyDescent="0.35"/>
    <row r="868" spans="1:11" ht="44.4" thickTop="1" thickBot="1" x14ac:dyDescent="0.35">
      <c r="A868" s="70" t="s">
        <v>2</v>
      </c>
      <c r="B868" s="71" t="s">
        <v>1</v>
      </c>
      <c r="C868" s="72" t="s">
        <v>0</v>
      </c>
      <c r="D868" s="33" t="s">
        <v>20</v>
      </c>
      <c r="E868" s="44"/>
      <c r="F868" s="20"/>
      <c r="G868" s="20"/>
    </row>
    <row r="869" spans="1:11" s="13" customFormat="1" ht="202.8" thickTop="1" thickBot="1" x14ac:dyDescent="0.35">
      <c r="A869" s="1" t="s">
        <v>232</v>
      </c>
      <c r="B869" s="2" t="s">
        <v>102</v>
      </c>
      <c r="C869" s="4" t="s">
        <v>25</v>
      </c>
      <c r="D869" s="3">
        <v>1</v>
      </c>
      <c r="I869" s="29"/>
    </row>
    <row r="870" spans="1:11" s="13" customFormat="1" ht="15.6" thickTop="1" thickBot="1" x14ac:dyDescent="0.35">
      <c r="A870" s="84"/>
      <c r="B870" s="110" t="s">
        <v>37</v>
      </c>
      <c r="C870" s="111"/>
      <c r="D870" s="111"/>
      <c r="E870" s="112"/>
      <c r="F870" s="96">
        <v>2163.7399999999998</v>
      </c>
      <c r="H870" s="27"/>
      <c r="I870" s="53"/>
      <c r="J870" s="39"/>
      <c r="K870" s="39"/>
    </row>
    <row r="871" spans="1:11" ht="15.6" thickTop="1" thickBot="1" x14ac:dyDescent="0.35"/>
    <row r="872" spans="1:11" ht="44.4" thickTop="1" thickBot="1" x14ac:dyDescent="0.35">
      <c r="A872" s="70" t="s">
        <v>2</v>
      </c>
      <c r="B872" s="71" t="s">
        <v>1</v>
      </c>
      <c r="C872" s="72" t="s">
        <v>0</v>
      </c>
      <c r="D872" s="33" t="s">
        <v>20</v>
      </c>
      <c r="E872" s="44"/>
      <c r="F872" s="20"/>
      <c r="G872" s="20"/>
    </row>
    <row r="873" spans="1:11" s="13" customFormat="1" ht="30" thickTop="1" thickBot="1" x14ac:dyDescent="0.35">
      <c r="A873" s="1" t="s">
        <v>233</v>
      </c>
      <c r="B873" s="2" t="s">
        <v>103</v>
      </c>
      <c r="C873" s="4" t="s">
        <v>25</v>
      </c>
      <c r="D873" s="3">
        <v>1</v>
      </c>
      <c r="I873" s="29"/>
    </row>
    <row r="874" spans="1:11" s="13" customFormat="1" ht="15.6" thickTop="1" thickBot="1" x14ac:dyDescent="0.35">
      <c r="A874" s="84"/>
      <c r="B874" s="110" t="s">
        <v>37</v>
      </c>
      <c r="C874" s="111"/>
      <c r="D874" s="111"/>
      <c r="E874" s="112"/>
      <c r="F874" s="96">
        <v>432.77</v>
      </c>
      <c r="H874" s="27"/>
      <c r="I874" s="53"/>
      <c r="J874" s="39"/>
      <c r="K874" s="39"/>
    </row>
    <row r="875" spans="1:11" s="13" customFormat="1" ht="15.6" thickTop="1" thickBot="1" x14ac:dyDescent="0.35">
      <c r="A875" s="38"/>
      <c r="B875" s="14"/>
      <c r="C875" s="14"/>
      <c r="D875" s="14"/>
      <c r="E875" s="14"/>
      <c r="F875" s="52"/>
      <c r="H875" s="27"/>
      <c r="I875" s="53"/>
      <c r="J875" s="39"/>
      <c r="K875" s="39"/>
    </row>
    <row r="876" spans="1:11" ht="44.4" thickTop="1" thickBot="1" x14ac:dyDescent="0.35">
      <c r="A876" s="70" t="s">
        <v>2</v>
      </c>
      <c r="B876" s="71" t="s">
        <v>1</v>
      </c>
      <c r="C876" s="72" t="s">
        <v>0</v>
      </c>
      <c r="D876" s="33" t="s">
        <v>20</v>
      </c>
      <c r="E876" s="44"/>
      <c r="F876" s="20"/>
      <c r="G876" s="20"/>
      <c r="K876" s="28"/>
    </row>
    <row r="877" spans="1:11" ht="102" thickTop="1" thickBot="1" x14ac:dyDescent="0.35">
      <c r="A877" s="1" t="s">
        <v>234</v>
      </c>
      <c r="B877" s="2" t="s">
        <v>71</v>
      </c>
      <c r="C877" s="40" t="s">
        <v>25</v>
      </c>
      <c r="D877" s="40">
        <v>1</v>
      </c>
      <c r="E877" s="44"/>
      <c r="F877" s="20"/>
      <c r="G877" s="20"/>
      <c r="K877" s="28"/>
    </row>
    <row r="878" spans="1:11" ht="30" thickTop="1" thickBot="1" x14ac:dyDescent="0.35">
      <c r="A878" s="70" t="s">
        <v>3</v>
      </c>
      <c r="B878" s="71" t="s">
        <v>4</v>
      </c>
      <c r="C878" s="71" t="s">
        <v>0</v>
      </c>
      <c r="D878" s="71" t="s">
        <v>5</v>
      </c>
      <c r="E878" s="71" t="s">
        <v>6</v>
      </c>
      <c r="F878" s="71" t="s">
        <v>7</v>
      </c>
      <c r="G878" s="33" t="s">
        <v>8</v>
      </c>
    </row>
    <row r="879" spans="1:11" ht="15" thickTop="1" x14ac:dyDescent="0.3">
      <c r="A879" s="20"/>
      <c r="B879" s="73" t="s">
        <v>9</v>
      </c>
      <c r="C879" s="74"/>
      <c r="D879" s="74"/>
      <c r="E879" s="74"/>
      <c r="F879" s="74"/>
      <c r="G879" s="34"/>
    </row>
    <row r="880" spans="1:11" ht="15" thickBot="1" x14ac:dyDescent="0.35">
      <c r="A880" s="75" t="s">
        <v>10</v>
      </c>
      <c r="B880" s="76" t="s">
        <v>426</v>
      </c>
      <c r="C880" s="76" t="s">
        <v>40</v>
      </c>
      <c r="D880" s="83">
        <v>0.9</v>
      </c>
      <c r="E880" s="77">
        <v>40.36</v>
      </c>
      <c r="F880" s="78">
        <f>PRODUCT(D880:E880)</f>
        <v>36.323999999999998</v>
      </c>
      <c r="G880" s="34"/>
    </row>
    <row r="881" spans="1:13" ht="15.6" thickTop="1" thickBot="1" x14ac:dyDescent="0.35">
      <c r="A881" s="79">
        <v>1</v>
      </c>
      <c r="B881" s="110" t="s">
        <v>13</v>
      </c>
      <c r="C881" s="111"/>
      <c r="D881" s="111"/>
      <c r="E881" s="112"/>
      <c r="F881" s="80">
        <f>SUM(F880:F880)</f>
        <v>36.323999999999998</v>
      </c>
      <c r="G881" s="35">
        <f>SUM(F881/F889)</f>
        <v>0.522046114935802</v>
      </c>
      <c r="I881" s="45"/>
    </row>
    <row r="882" spans="1:13" ht="15" thickTop="1" x14ac:dyDescent="0.3">
      <c r="A882" s="20"/>
      <c r="B882" s="81" t="s">
        <v>330</v>
      </c>
      <c r="C882" s="76"/>
      <c r="D882" s="76"/>
      <c r="E882" s="76"/>
      <c r="F882" s="82"/>
      <c r="G882" s="36"/>
    </row>
    <row r="883" spans="1:13" ht="29.4" thickBot="1" x14ac:dyDescent="0.35">
      <c r="A883" s="75" t="s">
        <v>12</v>
      </c>
      <c r="B883" s="76" t="s">
        <v>334</v>
      </c>
      <c r="C883" s="76" t="s">
        <v>25</v>
      </c>
      <c r="D883" s="83">
        <v>1</v>
      </c>
      <c r="E883" s="78">
        <v>18.68</v>
      </c>
      <c r="F883" s="78">
        <f>D883*E883</f>
        <v>18.68</v>
      </c>
      <c r="G883" s="34"/>
      <c r="J883" s="55"/>
      <c r="K883" s="56"/>
      <c r="L883" s="56"/>
      <c r="M883" s="31"/>
    </row>
    <row r="884" spans="1:13" ht="15.6" thickTop="1" thickBot="1" x14ac:dyDescent="0.35">
      <c r="A884" s="79">
        <v>2</v>
      </c>
      <c r="B884" s="110" t="s">
        <v>342</v>
      </c>
      <c r="C884" s="111"/>
      <c r="D884" s="111"/>
      <c r="E884" s="112"/>
      <c r="F884" s="80">
        <f>SUM(F883)</f>
        <v>18.68</v>
      </c>
      <c r="G884" s="35">
        <f>SUM(F884/F889)</f>
        <v>0.26846771905629285</v>
      </c>
      <c r="M884" s="31"/>
    </row>
    <row r="885" spans="1:13" ht="15.6" thickTop="1" thickBot="1" x14ac:dyDescent="0.35">
      <c r="A885" s="84" t="s">
        <v>14</v>
      </c>
      <c r="B885" s="110" t="s">
        <v>41</v>
      </c>
      <c r="C885" s="111"/>
      <c r="D885" s="111"/>
      <c r="E885" s="112"/>
      <c r="F885" s="85">
        <f>SUM(F881,F884)</f>
        <v>55.003999999999998</v>
      </c>
      <c r="G885" s="15"/>
      <c r="M885" s="66"/>
    </row>
    <row r="886" spans="1:13" ht="15.6" thickTop="1" thickBot="1" x14ac:dyDescent="0.35">
      <c r="A886" s="86">
        <v>3</v>
      </c>
      <c r="B886" s="107" t="s">
        <v>15</v>
      </c>
      <c r="C886" s="108"/>
      <c r="D886" s="108"/>
      <c r="E886" s="109"/>
      <c r="F886" s="85">
        <f>SUM(F885)*15%</f>
        <v>8.2505999999999986</v>
      </c>
      <c r="G886" s="35">
        <f>SUM(F886/F889)</f>
        <v>0.1185770750988142</v>
      </c>
    </row>
    <row r="887" spans="1:13" ht="15.6" thickTop="1" thickBot="1" x14ac:dyDescent="0.35">
      <c r="A887" s="84" t="s">
        <v>16</v>
      </c>
      <c r="B887" s="110" t="s">
        <v>42</v>
      </c>
      <c r="C887" s="111"/>
      <c r="D887" s="111"/>
      <c r="E887" s="112"/>
      <c r="F887" s="87">
        <f>SUM(F885:F886)</f>
        <v>63.254599999999996</v>
      </c>
      <c r="M887" s="61"/>
    </row>
    <row r="888" spans="1:13" ht="15.6" thickTop="1" thickBot="1" x14ac:dyDescent="0.35">
      <c r="A888" s="86">
        <v>4</v>
      </c>
      <c r="B888" s="107" t="s">
        <v>17</v>
      </c>
      <c r="C888" s="108"/>
      <c r="D888" s="108"/>
      <c r="E888" s="109"/>
      <c r="F888" s="85">
        <f>SUM(F887)*10%</f>
        <v>6.3254599999999996</v>
      </c>
      <c r="G888" s="35">
        <f>SUM(F888/F889)</f>
        <v>9.0909090909090898E-2</v>
      </c>
      <c r="I888" s="31"/>
    </row>
    <row r="889" spans="1:13" ht="15.6" thickTop="1" thickBot="1" x14ac:dyDescent="0.35">
      <c r="A889" s="84" t="s">
        <v>18</v>
      </c>
      <c r="B889" s="110" t="s">
        <v>19</v>
      </c>
      <c r="C889" s="111"/>
      <c r="D889" s="111"/>
      <c r="E889" s="112"/>
      <c r="F889" s="87">
        <f>SUM(F887:F888)</f>
        <v>69.580060000000003</v>
      </c>
      <c r="G889" s="37">
        <f>SUM(G881,G884,G886,G888)</f>
        <v>1</v>
      </c>
      <c r="I889" s="31"/>
      <c r="J889" s="66"/>
      <c r="K889" s="43"/>
      <c r="L889" s="43"/>
    </row>
    <row r="890" spans="1:13" s="13" customFormat="1" ht="15.6" thickTop="1" thickBot="1" x14ac:dyDescent="0.35">
      <c r="A890" s="38"/>
      <c r="B890" s="14"/>
      <c r="C890" s="14"/>
      <c r="D890" s="14"/>
      <c r="E890" s="14"/>
      <c r="F890" s="52"/>
      <c r="H890" s="27"/>
      <c r="I890" s="53"/>
      <c r="J890" s="39"/>
      <c r="K890" s="39"/>
    </row>
    <row r="891" spans="1:13" ht="44.4" thickTop="1" thickBot="1" x14ac:dyDescent="0.35">
      <c r="A891" s="70" t="s">
        <v>2</v>
      </c>
      <c r="B891" s="71" t="s">
        <v>1</v>
      </c>
      <c r="C891" s="72" t="s">
        <v>0</v>
      </c>
      <c r="D891" s="33" t="s">
        <v>20</v>
      </c>
      <c r="E891" s="44"/>
      <c r="F891" s="20"/>
      <c r="G891" s="20"/>
      <c r="K891" s="28"/>
    </row>
    <row r="892" spans="1:13" ht="126.6" customHeight="1" thickTop="1" thickBot="1" x14ac:dyDescent="0.35">
      <c r="A892" s="1" t="s">
        <v>235</v>
      </c>
      <c r="B892" s="2" t="s">
        <v>104</v>
      </c>
      <c r="C892" s="40" t="s">
        <v>25</v>
      </c>
      <c r="D892" s="40">
        <v>1</v>
      </c>
      <c r="E892" s="44"/>
      <c r="F892" s="20"/>
      <c r="G892" s="20"/>
      <c r="K892" s="28"/>
    </row>
    <row r="893" spans="1:13" ht="30" thickTop="1" thickBot="1" x14ac:dyDescent="0.35">
      <c r="A893" s="70" t="s">
        <v>3</v>
      </c>
      <c r="B893" s="71" t="s">
        <v>4</v>
      </c>
      <c r="C893" s="71" t="s">
        <v>0</v>
      </c>
      <c r="D893" s="71" t="s">
        <v>5</v>
      </c>
      <c r="E893" s="71" t="s">
        <v>6</v>
      </c>
      <c r="F893" s="71" t="s">
        <v>7</v>
      </c>
      <c r="G893" s="33" t="s">
        <v>8</v>
      </c>
    </row>
    <row r="894" spans="1:13" ht="15" thickTop="1" x14ac:dyDescent="0.3">
      <c r="A894" s="20"/>
      <c r="B894" s="73" t="s">
        <v>9</v>
      </c>
      <c r="C894" s="74"/>
      <c r="D894" s="74"/>
      <c r="E894" s="74"/>
      <c r="F894" s="74"/>
      <c r="G894" s="34"/>
    </row>
    <row r="895" spans="1:13" ht="15" thickBot="1" x14ac:dyDescent="0.35">
      <c r="A895" s="75" t="s">
        <v>10</v>
      </c>
      <c r="B895" s="76" t="s">
        <v>426</v>
      </c>
      <c r="C895" s="76" t="s">
        <v>40</v>
      </c>
      <c r="D895" s="83">
        <v>2</v>
      </c>
      <c r="E895" s="77">
        <v>40.36</v>
      </c>
      <c r="F895" s="78">
        <f>PRODUCT(D895:E895)</f>
        <v>80.72</v>
      </c>
      <c r="G895" s="34"/>
    </row>
    <row r="896" spans="1:13" ht="15.6" thickTop="1" thickBot="1" x14ac:dyDescent="0.35">
      <c r="A896" s="79">
        <v>1</v>
      </c>
      <c r="B896" s="110" t="s">
        <v>13</v>
      </c>
      <c r="C896" s="111"/>
      <c r="D896" s="111"/>
      <c r="E896" s="112"/>
      <c r="F896" s="80">
        <f>SUM(F895:F895)</f>
        <v>80.72</v>
      </c>
      <c r="G896" s="35">
        <f>SUM(F896/F904)</f>
        <v>0.39292042290543044</v>
      </c>
      <c r="I896" s="45"/>
    </row>
    <row r="897" spans="1:13" ht="15" thickTop="1" x14ac:dyDescent="0.3">
      <c r="A897" s="20"/>
      <c r="B897" s="81" t="s">
        <v>330</v>
      </c>
      <c r="C897" s="76"/>
      <c r="D897" s="76"/>
      <c r="E897" s="76"/>
      <c r="F897" s="82"/>
      <c r="G897" s="36"/>
    </row>
    <row r="898" spans="1:13" ht="29.4" thickBot="1" x14ac:dyDescent="0.35">
      <c r="A898" s="75" t="s">
        <v>12</v>
      </c>
      <c r="B898" s="76" t="s">
        <v>372</v>
      </c>
      <c r="C898" s="76" t="s">
        <v>25</v>
      </c>
      <c r="D898" s="83">
        <v>1</v>
      </c>
      <c r="E898" s="78">
        <v>81.680000000000007</v>
      </c>
      <c r="F898" s="78">
        <f>D898*E898</f>
        <v>81.680000000000007</v>
      </c>
      <c r="G898" s="34"/>
      <c r="J898" s="55"/>
      <c r="K898" s="56"/>
      <c r="L898" s="56"/>
    </row>
    <row r="899" spans="1:13" ht="15.6" thickTop="1" thickBot="1" x14ac:dyDescent="0.35">
      <c r="A899" s="79">
        <v>2</v>
      </c>
      <c r="B899" s="110" t="s">
        <v>342</v>
      </c>
      <c r="C899" s="111"/>
      <c r="D899" s="111"/>
      <c r="E899" s="112"/>
      <c r="F899" s="80">
        <f>SUM(F898)</f>
        <v>81.680000000000007</v>
      </c>
      <c r="G899" s="35">
        <f>SUM(F899/F904)</f>
        <v>0.39759341108666452</v>
      </c>
      <c r="M899" s="31"/>
    </row>
    <row r="900" spans="1:13" ht="15.6" thickTop="1" thickBot="1" x14ac:dyDescent="0.35">
      <c r="A900" s="84" t="s">
        <v>14</v>
      </c>
      <c r="B900" s="110" t="s">
        <v>41</v>
      </c>
      <c r="C900" s="111"/>
      <c r="D900" s="111"/>
      <c r="E900" s="112"/>
      <c r="F900" s="85">
        <f>SUM(F896,F899)</f>
        <v>162.4</v>
      </c>
      <c r="G900" s="15"/>
      <c r="M900" s="31"/>
    </row>
    <row r="901" spans="1:13" ht="15.6" thickTop="1" thickBot="1" x14ac:dyDescent="0.35">
      <c r="A901" s="86">
        <v>3</v>
      </c>
      <c r="B901" s="107" t="s">
        <v>15</v>
      </c>
      <c r="C901" s="108"/>
      <c r="D901" s="108"/>
      <c r="E901" s="109"/>
      <c r="F901" s="85">
        <f>SUM(F900)*15%</f>
        <v>24.36</v>
      </c>
      <c r="G901" s="35">
        <f>SUM(F901/F904)</f>
        <v>0.11857707509881424</v>
      </c>
    </row>
    <row r="902" spans="1:13" ht="15.6" thickTop="1" thickBot="1" x14ac:dyDescent="0.35">
      <c r="A902" s="84" t="s">
        <v>16</v>
      </c>
      <c r="B902" s="110" t="s">
        <v>42</v>
      </c>
      <c r="C902" s="111"/>
      <c r="D902" s="111"/>
      <c r="E902" s="112"/>
      <c r="F902" s="87">
        <f>SUM(F900:F901)</f>
        <v>186.76</v>
      </c>
      <c r="M902" s="61"/>
    </row>
    <row r="903" spans="1:13" ht="15.6" thickTop="1" thickBot="1" x14ac:dyDescent="0.35">
      <c r="A903" s="86">
        <v>4</v>
      </c>
      <c r="B903" s="107" t="s">
        <v>17</v>
      </c>
      <c r="C903" s="108"/>
      <c r="D903" s="108"/>
      <c r="E903" s="109"/>
      <c r="F903" s="85">
        <f>SUM(F902)*10%</f>
        <v>18.675999999999998</v>
      </c>
      <c r="G903" s="35">
        <f>SUM(F903/F904)</f>
        <v>9.0909090909090912E-2</v>
      </c>
      <c r="I903" s="31"/>
    </row>
    <row r="904" spans="1:13" ht="15.6" thickTop="1" thickBot="1" x14ac:dyDescent="0.35">
      <c r="A904" s="84" t="s">
        <v>18</v>
      </c>
      <c r="B904" s="110" t="s">
        <v>19</v>
      </c>
      <c r="C904" s="111"/>
      <c r="D904" s="111"/>
      <c r="E904" s="112"/>
      <c r="F904" s="87">
        <f>SUM(F902:F903)</f>
        <v>205.43599999999998</v>
      </c>
      <c r="G904" s="37">
        <f>SUM(G896,G899,G901,G903)</f>
        <v>1</v>
      </c>
      <c r="I904" s="31"/>
      <c r="L904" s="43"/>
    </row>
    <row r="905" spans="1:13" s="13" customFormat="1" ht="15.6" thickTop="1" thickBot="1" x14ac:dyDescent="0.35">
      <c r="A905" s="38"/>
      <c r="B905" s="14"/>
      <c r="C905" s="14"/>
      <c r="D905" s="14"/>
      <c r="E905" s="14"/>
      <c r="F905" s="52"/>
      <c r="H905" s="27"/>
      <c r="I905" s="53"/>
      <c r="J905" s="39"/>
      <c r="K905" s="39"/>
    </row>
    <row r="906" spans="1:13" ht="44.4" thickTop="1" thickBot="1" x14ac:dyDescent="0.35">
      <c r="A906" s="70" t="s">
        <v>2</v>
      </c>
      <c r="B906" s="71" t="s">
        <v>1</v>
      </c>
      <c r="C906" s="72" t="s">
        <v>0</v>
      </c>
      <c r="D906" s="33" t="s">
        <v>20</v>
      </c>
      <c r="E906" s="44"/>
      <c r="F906" s="20"/>
      <c r="G906" s="20"/>
      <c r="K906" s="28"/>
    </row>
    <row r="907" spans="1:13" ht="139.80000000000001" customHeight="1" thickTop="1" thickBot="1" x14ac:dyDescent="0.35">
      <c r="A907" s="1" t="s">
        <v>236</v>
      </c>
      <c r="B907" s="2" t="s">
        <v>105</v>
      </c>
      <c r="C907" s="40" t="s">
        <v>25</v>
      </c>
      <c r="D907" s="40">
        <v>1</v>
      </c>
      <c r="E907" s="44"/>
      <c r="F907" s="20"/>
      <c r="G907" s="20"/>
      <c r="K907" s="28"/>
    </row>
    <row r="908" spans="1:13" ht="30" thickTop="1" thickBot="1" x14ac:dyDescent="0.35">
      <c r="A908" s="70" t="s">
        <v>3</v>
      </c>
      <c r="B908" s="71" t="s">
        <v>4</v>
      </c>
      <c r="C908" s="71" t="s">
        <v>0</v>
      </c>
      <c r="D908" s="71" t="s">
        <v>5</v>
      </c>
      <c r="E908" s="71" t="s">
        <v>6</v>
      </c>
      <c r="F908" s="71" t="s">
        <v>7</v>
      </c>
      <c r="G908" s="33" t="s">
        <v>8</v>
      </c>
    </row>
    <row r="909" spans="1:13" ht="15" thickTop="1" x14ac:dyDescent="0.3">
      <c r="A909" s="20"/>
      <c r="B909" s="73" t="s">
        <v>9</v>
      </c>
      <c r="C909" s="74"/>
      <c r="D909" s="74"/>
      <c r="E909" s="74"/>
      <c r="F909" s="74"/>
      <c r="G909" s="34"/>
    </row>
    <row r="910" spans="1:13" ht="15" thickBot="1" x14ac:dyDescent="0.35">
      <c r="A910" s="75" t="s">
        <v>10</v>
      </c>
      <c r="B910" s="76" t="s">
        <v>426</v>
      </c>
      <c r="C910" s="76" t="s">
        <v>40</v>
      </c>
      <c r="D910" s="83">
        <v>2</v>
      </c>
      <c r="E910" s="77">
        <v>40.36</v>
      </c>
      <c r="F910" s="78">
        <f>PRODUCT(D910:E910)</f>
        <v>80.72</v>
      </c>
      <c r="G910" s="34"/>
    </row>
    <row r="911" spans="1:13" ht="15.6" thickTop="1" thickBot="1" x14ac:dyDescent="0.35">
      <c r="A911" s="79">
        <v>1</v>
      </c>
      <c r="B911" s="110" t="s">
        <v>13</v>
      </c>
      <c r="C911" s="111"/>
      <c r="D911" s="111"/>
      <c r="E911" s="112"/>
      <c r="F911" s="80">
        <f>SUM(F910:F910)</f>
        <v>80.72</v>
      </c>
      <c r="G911" s="35">
        <f>SUM(F911/F919)</f>
        <v>0.45575513663196848</v>
      </c>
      <c r="I911" s="45"/>
    </row>
    <row r="912" spans="1:13" ht="15" thickTop="1" x14ac:dyDescent="0.3">
      <c r="A912" s="20"/>
      <c r="B912" s="81" t="s">
        <v>330</v>
      </c>
      <c r="C912" s="76"/>
      <c r="D912" s="76"/>
      <c r="E912" s="76"/>
      <c r="F912" s="82"/>
      <c r="G912" s="36"/>
    </row>
    <row r="913" spans="1:13" ht="43.8" thickBot="1" x14ac:dyDescent="0.35">
      <c r="A913" s="75" t="s">
        <v>12</v>
      </c>
      <c r="B913" s="76" t="s">
        <v>373</v>
      </c>
      <c r="C913" s="76" t="s">
        <v>25</v>
      </c>
      <c r="D913" s="83">
        <v>1</v>
      </c>
      <c r="E913" s="78">
        <v>59.29</v>
      </c>
      <c r="F913" s="78">
        <f>D913*E913</f>
        <v>59.29</v>
      </c>
      <c r="G913" s="34"/>
      <c r="J913" s="55"/>
      <c r="K913" s="56"/>
      <c r="L913" s="56"/>
    </row>
    <row r="914" spans="1:13" ht="15.6" thickTop="1" thickBot="1" x14ac:dyDescent="0.35">
      <c r="A914" s="79">
        <v>2</v>
      </c>
      <c r="B914" s="110" t="s">
        <v>342</v>
      </c>
      <c r="C914" s="111"/>
      <c r="D914" s="111"/>
      <c r="E914" s="112"/>
      <c r="F914" s="80">
        <f>SUM(F913)</f>
        <v>59.29</v>
      </c>
      <c r="G914" s="35">
        <f>SUM(F914/F919)</f>
        <v>0.33475869736012648</v>
      </c>
      <c r="M914" s="31"/>
    </row>
    <row r="915" spans="1:13" ht="15.6" thickTop="1" thickBot="1" x14ac:dyDescent="0.35">
      <c r="A915" s="84" t="s">
        <v>14</v>
      </c>
      <c r="B915" s="110" t="s">
        <v>41</v>
      </c>
      <c r="C915" s="111"/>
      <c r="D915" s="111"/>
      <c r="E915" s="112"/>
      <c r="F915" s="85">
        <f>SUM(F911,F914)</f>
        <v>140.01</v>
      </c>
      <c r="G915" s="15"/>
      <c r="M915" s="31"/>
    </row>
    <row r="916" spans="1:13" ht="15.6" thickTop="1" thickBot="1" x14ac:dyDescent="0.35">
      <c r="A916" s="86">
        <v>3</v>
      </c>
      <c r="B916" s="107" t="s">
        <v>15</v>
      </c>
      <c r="C916" s="108"/>
      <c r="D916" s="108"/>
      <c r="E916" s="109"/>
      <c r="F916" s="85">
        <f>SUM(F915)*15%</f>
        <v>21.001499999999997</v>
      </c>
      <c r="G916" s="35">
        <f>SUM(F916/F919)</f>
        <v>0.11857707509881422</v>
      </c>
    </row>
    <row r="917" spans="1:13" ht="15.6" thickTop="1" thickBot="1" x14ac:dyDescent="0.35">
      <c r="A917" s="84" t="s">
        <v>16</v>
      </c>
      <c r="B917" s="110" t="s">
        <v>42</v>
      </c>
      <c r="C917" s="111"/>
      <c r="D917" s="111"/>
      <c r="E917" s="112"/>
      <c r="F917" s="87">
        <f>SUM(F915:F916)</f>
        <v>161.01149999999998</v>
      </c>
      <c r="M917" s="61"/>
    </row>
    <row r="918" spans="1:13" ht="15.6" thickTop="1" thickBot="1" x14ac:dyDescent="0.35">
      <c r="A918" s="86">
        <v>4</v>
      </c>
      <c r="B918" s="107" t="s">
        <v>17</v>
      </c>
      <c r="C918" s="108"/>
      <c r="D918" s="108"/>
      <c r="E918" s="109"/>
      <c r="F918" s="85">
        <f>SUM(F917)*10%</f>
        <v>16.101150000000001</v>
      </c>
      <c r="G918" s="35">
        <f>SUM(F918/F919)</f>
        <v>9.0909090909090925E-2</v>
      </c>
      <c r="I918" s="31"/>
    </row>
    <row r="919" spans="1:13" ht="15.6" thickTop="1" thickBot="1" x14ac:dyDescent="0.35">
      <c r="A919" s="84" t="s">
        <v>18</v>
      </c>
      <c r="B919" s="110" t="s">
        <v>19</v>
      </c>
      <c r="C919" s="111"/>
      <c r="D919" s="111"/>
      <c r="E919" s="112"/>
      <c r="F919" s="87">
        <f>SUM(F917:F918)</f>
        <v>177.11264999999997</v>
      </c>
      <c r="G919" s="37">
        <f>SUM(G911,G914,G916,G918)</f>
        <v>1</v>
      </c>
      <c r="I919" s="31"/>
      <c r="L919" s="43"/>
    </row>
    <row r="920" spans="1:13" s="13" customFormat="1" ht="15.6" thickTop="1" thickBot="1" x14ac:dyDescent="0.35">
      <c r="A920" s="38"/>
      <c r="B920" s="14"/>
      <c r="C920" s="14"/>
      <c r="D920" s="14"/>
      <c r="E920" s="14"/>
      <c r="F920" s="52"/>
      <c r="H920" s="27"/>
      <c r="I920" s="53"/>
      <c r="J920" s="39"/>
      <c r="K920" s="39"/>
    </row>
    <row r="921" spans="1:13" ht="44.4" thickTop="1" thickBot="1" x14ac:dyDescent="0.35">
      <c r="A921" s="70" t="s">
        <v>2</v>
      </c>
      <c r="B921" s="71" t="s">
        <v>1</v>
      </c>
      <c r="C921" s="72" t="s">
        <v>0</v>
      </c>
      <c r="D921" s="33" t="s">
        <v>20</v>
      </c>
      <c r="E921" s="44"/>
      <c r="F921" s="20"/>
      <c r="G921" s="20"/>
    </row>
    <row r="922" spans="1:13" s="13" customFormat="1" ht="141.6" customHeight="1" thickTop="1" thickBot="1" x14ac:dyDescent="0.35">
      <c r="A922" s="1" t="s">
        <v>237</v>
      </c>
      <c r="B922" s="2" t="s">
        <v>106</v>
      </c>
      <c r="C922" s="4" t="s">
        <v>25</v>
      </c>
      <c r="D922" s="3">
        <v>1</v>
      </c>
      <c r="I922" s="29"/>
    </row>
    <row r="923" spans="1:13" s="13" customFormat="1" ht="15.6" thickTop="1" thickBot="1" x14ac:dyDescent="0.35">
      <c r="A923" s="84"/>
      <c r="B923" s="110" t="s">
        <v>37</v>
      </c>
      <c r="C923" s="111"/>
      <c r="D923" s="111"/>
      <c r="E923" s="112"/>
      <c r="F923" s="96">
        <v>245.23</v>
      </c>
      <c r="H923" s="27"/>
      <c r="I923" s="53"/>
      <c r="J923" s="39"/>
      <c r="K923" s="39"/>
    </row>
    <row r="924" spans="1:13" ht="15.6" thickTop="1" thickBot="1" x14ac:dyDescent="0.35"/>
    <row r="925" spans="1:13" ht="44.4" thickTop="1" thickBot="1" x14ac:dyDescent="0.35">
      <c r="A925" s="70" t="s">
        <v>2</v>
      </c>
      <c r="B925" s="71" t="s">
        <v>1</v>
      </c>
      <c r="C925" s="72" t="s">
        <v>0</v>
      </c>
      <c r="D925" s="33" t="s">
        <v>20</v>
      </c>
      <c r="E925" s="44"/>
      <c r="F925" s="20"/>
      <c r="G925" s="20"/>
      <c r="K925" s="28"/>
    </row>
    <row r="926" spans="1:13" ht="94.8" customHeight="1" thickTop="1" thickBot="1" x14ac:dyDescent="0.35">
      <c r="A926" s="1" t="s">
        <v>238</v>
      </c>
      <c r="B926" s="2" t="s">
        <v>107</v>
      </c>
      <c r="C926" s="40" t="s">
        <v>25</v>
      </c>
      <c r="D926" s="40">
        <v>1</v>
      </c>
      <c r="E926" s="44"/>
      <c r="F926" s="20"/>
      <c r="G926" s="20"/>
      <c r="K926" s="28"/>
    </row>
    <row r="927" spans="1:13" ht="30" thickTop="1" thickBot="1" x14ac:dyDescent="0.35">
      <c r="A927" s="70" t="s">
        <v>3</v>
      </c>
      <c r="B927" s="71" t="s">
        <v>4</v>
      </c>
      <c r="C927" s="71" t="s">
        <v>0</v>
      </c>
      <c r="D927" s="71" t="s">
        <v>5</v>
      </c>
      <c r="E927" s="71" t="s">
        <v>6</v>
      </c>
      <c r="F927" s="71" t="s">
        <v>7</v>
      </c>
      <c r="G927" s="33" t="s">
        <v>8</v>
      </c>
    </row>
    <row r="928" spans="1:13" ht="15" thickTop="1" x14ac:dyDescent="0.3">
      <c r="A928" s="20"/>
      <c r="B928" s="73" t="s">
        <v>9</v>
      </c>
      <c r="C928" s="74"/>
      <c r="D928" s="74"/>
      <c r="E928" s="74"/>
      <c r="F928" s="74"/>
      <c r="G928" s="34"/>
    </row>
    <row r="929" spans="1:12" ht="15" thickBot="1" x14ac:dyDescent="0.35">
      <c r="A929" s="75" t="s">
        <v>10</v>
      </c>
      <c r="B929" s="76" t="s">
        <v>426</v>
      </c>
      <c r="C929" s="76" t="s">
        <v>40</v>
      </c>
      <c r="D929" s="83">
        <v>3.9</v>
      </c>
      <c r="E929" s="77">
        <v>40.36</v>
      </c>
      <c r="F929" s="78">
        <f>PRODUCT(D929:E929)</f>
        <v>157.404</v>
      </c>
      <c r="G929" s="34"/>
    </row>
    <row r="930" spans="1:12" ht="15.6" thickTop="1" thickBot="1" x14ac:dyDescent="0.35">
      <c r="A930" s="79">
        <v>1</v>
      </c>
      <c r="B930" s="110" t="s">
        <v>13</v>
      </c>
      <c r="C930" s="111"/>
      <c r="D930" s="111"/>
      <c r="E930" s="112"/>
      <c r="F930" s="80">
        <f>SUM(F929:F929)</f>
        <v>157.404</v>
      </c>
      <c r="G930" s="35">
        <f>SUM(F930/F938)</f>
        <v>0.52035780400834586</v>
      </c>
      <c r="I930" s="45"/>
    </row>
    <row r="931" spans="1:12" ht="15" thickTop="1" x14ac:dyDescent="0.3">
      <c r="A931" s="20"/>
      <c r="B931" s="81" t="s">
        <v>330</v>
      </c>
      <c r="C931" s="76"/>
      <c r="D931" s="76"/>
      <c r="E931" s="76"/>
      <c r="F931" s="82"/>
      <c r="G931" s="36"/>
    </row>
    <row r="932" spans="1:12" ht="29.4" thickBot="1" x14ac:dyDescent="0.35">
      <c r="A932" s="75" t="s">
        <v>12</v>
      </c>
      <c r="B932" s="76" t="s">
        <v>374</v>
      </c>
      <c r="C932" s="76" t="s">
        <v>25</v>
      </c>
      <c r="D932" s="83">
        <v>1</v>
      </c>
      <c r="E932" s="78">
        <v>81.72</v>
      </c>
      <c r="F932" s="78">
        <f>D932*E932</f>
        <v>81.72</v>
      </c>
      <c r="G932" s="34"/>
      <c r="J932" s="55"/>
      <c r="K932" s="56"/>
      <c r="L932" s="56"/>
    </row>
    <row r="933" spans="1:12" ht="15.6" thickTop="1" thickBot="1" x14ac:dyDescent="0.35">
      <c r="A933" s="79">
        <v>2</v>
      </c>
      <c r="B933" s="110" t="s">
        <v>342</v>
      </c>
      <c r="C933" s="111"/>
      <c r="D933" s="111"/>
      <c r="E933" s="112"/>
      <c r="F933" s="80">
        <f>SUM(F932)</f>
        <v>81.72</v>
      </c>
      <c r="G933" s="35">
        <f>SUM(F933/F938)</f>
        <v>0.27015602998374899</v>
      </c>
    </row>
    <row r="934" spans="1:12" ht="15.6" thickTop="1" thickBot="1" x14ac:dyDescent="0.35">
      <c r="A934" s="84" t="s">
        <v>14</v>
      </c>
      <c r="B934" s="110" t="s">
        <v>41</v>
      </c>
      <c r="C934" s="111"/>
      <c r="D934" s="111"/>
      <c r="E934" s="112"/>
      <c r="F934" s="85">
        <f>SUM(F930,F933)</f>
        <v>239.124</v>
      </c>
      <c r="G934" s="15"/>
    </row>
    <row r="935" spans="1:12" ht="15.6" thickTop="1" thickBot="1" x14ac:dyDescent="0.35">
      <c r="A935" s="86">
        <v>3</v>
      </c>
      <c r="B935" s="107" t="s">
        <v>15</v>
      </c>
      <c r="C935" s="108"/>
      <c r="D935" s="108"/>
      <c r="E935" s="109"/>
      <c r="F935" s="85">
        <f>SUM(F934)*15%</f>
        <v>35.868600000000001</v>
      </c>
      <c r="G935" s="35">
        <f>SUM(F935/F938)</f>
        <v>0.11857707509881424</v>
      </c>
    </row>
    <row r="936" spans="1:12" ht="15.6" thickTop="1" thickBot="1" x14ac:dyDescent="0.35">
      <c r="A936" s="84" t="s">
        <v>16</v>
      </c>
      <c r="B936" s="110" t="s">
        <v>42</v>
      </c>
      <c r="C936" s="111"/>
      <c r="D936" s="111"/>
      <c r="E936" s="112"/>
      <c r="F936" s="87">
        <f>SUM(F934:F935)</f>
        <v>274.99259999999998</v>
      </c>
    </row>
    <row r="937" spans="1:12" ht="15.6" thickTop="1" thickBot="1" x14ac:dyDescent="0.35">
      <c r="A937" s="86">
        <v>4</v>
      </c>
      <c r="B937" s="107" t="s">
        <v>17</v>
      </c>
      <c r="C937" s="108"/>
      <c r="D937" s="108"/>
      <c r="E937" s="109"/>
      <c r="F937" s="85">
        <f>SUM(F936)*10%</f>
        <v>27.49926</v>
      </c>
      <c r="G937" s="35">
        <f>SUM(F937/F938)</f>
        <v>9.0909090909090912E-2</v>
      </c>
      <c r="I937" s="31"/>
    </row>
    <row r="938" spans="1:12" ht="15.6" thickTop="1" thickBot="1" x14ac:dyDescent="0.35">
      <c r="A938" s="84" t="s">
        <v>18</v>
      </c>
      <c r="B938" s="110" t="s">
        <v>19</v>
      </c>
      <c r="C938" s="111"/>
      <c r="D938" s="111"/>
      <c r="E938" s="112"/>
      <c r="F938" s="87">
        <f>SUM(F936:F937)</f>
        <v>302.49185999999997</v>
      </c>
      <c r="G938" s="37">
        <f>SUM(G930,G933,G935,G937)</f>
        <v>1</v>
      </c>
      <c r="I938" s="31"/>
      <c r="L938" s="61"/>
    </row>
    <row r="939" spans="1:12" s="13" customFormat="1" ht="15.6" thickTop="1" thickBot="1" x14ac:dyDescent="0.35">
      <c r="A939" s="38"/>
      <c r="B939" s="14"/>
      <c r="C939" s="14"/>
      <c r="D939" s="14"/>
      <c r="E939" s="14"/>
      <c r="F939" s="52"/>
      <c r="H939" s="27"/>
      <c r="I939" s="53"/>
      <c r="J939" s="39"/>
      <c r="K939" s="39"/>
    </row>
    <row r="940" spans="1:12" ht="44.4" thickTop="1" thickBot="1" x14ac:dyDescent="0.35">
      <c r="A940" s="70" t="s">
        <v>2</v>
      </c>
      <c r="B940" s="71" t="s">
        <v>1</v>
      </c>
      <c r="C940" s="72" t="s">
        <v>0</v>
      </c>
      <c r="D940" s="33" t="s">
        <v>20</v>
      </c>
      <c r="E940" s="44"/>
      <c r="F940" s="20"/>
      <c r="G940" s="20"/>
      <c r="K940" s="28"/>
    </row>
    <row r="941" spans="1:12" ht="108.6" customHeight="1" thickTop="1" thickBot="1" x14ac:dyDescent="0.35">
      <c r="A941" s="1" t="s">
        <v>239</v>
      </c>
      <c r="B941" s="2" t="s">
        <v>108</v>
      </c>
      <c r="C941" s="40" t="s">
        <v>25</v>
      </c>
      <c r="D941" s="40">
        <v>1</v>
      </c>
      <c r="E941" s="44"/>
      <c r="F941" s="20"/>
      <c r="G941" s="20"/>
      <c r="K941" s="28"/>
    </row>
    <row r="942" spans="1:12" ht="30" thickTop="1" thickBot="1" x14ac:dyDescent="0.35">
      <c r="A942" s="70" t="s">
        <v>3</v>
      </c>
      <c r="B942" s="71" t="s">
        <v>4</v>
      </c>
      <c r="C942" s="71" t="s">
        <v>0</v>
      </c>
      <c r="D942" s="71" t="s">
        <v>5</v>
      </c>
      <c r="E942" s="71" t="s">
        <v>6</v>
      </c>
      <c r="F942" s="71" t="s">
        <v>7</v>
      </c>
      <c r="G942" s="33" t="s">
        <v>8</v>
      </c>
    </row>
    <row r="943" spans="1:12" ht="15" thickTop="1" x14ac:dyDescent="0.3">
      <c r="A943" s="20"/>
      <c r="B943" s="73" t="s">
        <v>9</v>
      </c>
      <c r="C943" s="74"/>
      <c r="D943" s="74"/>
      <c r="E943" s="74"/>
      <c r="F943" s="74"/>
      <c r="G943" s="34"/>
    </row>
    <row r="944" spans="1:12" ht="15" thickBot="1" x14ac:dyDescent="0.35">
      <c r="A944" s="75" t="s">
        <v>10</v>
      </c>
      <c r="B944" s="76" t="s">
        <v>426</v>
      </c>
      <c r="C944" s="76" t="s">
        <v>40</v>
      </c>
      <c r="D944" s="83">
        <v>1.4</v>
      </c>
      <c r="E944" s="77">
        <v>40.36</v>
      </c>
      <c r="F944" s="78">
        <f>PRODUCT(D944:E944)</f>
        <v>56.503999999999998</v>
      </c>
      <c r="G944" s="34"/>
    </row>
    <row r="945" spans="1:12" ht="15.6" thickTop="1" thickBot="1" x14ac:dyDescent="0.35">
      <c r="A945" s="79">
        <v>1</v>
      </c>
      <c r="B945" s="110" t="s">
        <v>13</v>
      </c>
      <c r="C945" s="111"/>
      <c r="D945" s="111"/>
      <c r="E945" s="112"/>
      <c r="F945" s="80">
        <f>SUM(F944:F944)</f>
        <v>56.503999999999998</v>
      </c>
      <c r="G945" s="35">
        <f>SUM(F945/F953)</f>
        <v>0.55719766573386209</v>
      </c>
      <c r="I945" s="45"/>
    </row>
    <row r="946" spans="1:12" ht="15" thickTop="1" x14ac:dyDescent="0.3">
      <c r="A946" s="20"/>
      <c r="B946" s="81" t="s">
        <v>330</v>
      </c>
      <c r="C946" s="76"/>
      <c r="D946" s="76"/>
      <c r="E946" s="76"/>
      <c r="F946" s="82"/>
      <c r="G946" s="36"/>
    </row>
    <row r="947" spans="1:12" ht="29.4" thickBot="1" x14ac:dyDescent="0.35">
      <c r="A947" s="75" t="s">
        <v>12</v>
      </c>
      <c r="B947" s="76" t="s">
        <v>375</v>
      </c>
      <c r="C947" s="76" t="s">
        <v>25</v>
      </c>
      <c r="D947" s="83">
        <v>1</v>
      </c>
      <c r="E947" s="78">
        <v>23.66</v>
      </c>
      <c r="F947" s="78">
        <f>D947*E947</f>
        <v>23.66</v>
      </c>
      <c r="G947" s="34"/>
      <c r="J947" s="55"/>
      <c r="K947" s="56"/>
      <c r="L947" s="56"/>
    </row>
    <row r="948" spans="1:12" ht="15.6" thickTop="1" thickBot="1" x14ac:dyDescent="0.35">
      <c r="A948" s="79">
        <v>2</v>
      </c>
      <c r="B948" s="110" t="s">
        <v>342</v>
      </c>
      <c r="C948" s="111"/>
      <c r="D948" s="111"/>
      <c r="E948" s="112"/>
      <c r="F948" s="80">
        <f>SUM(F947)</f>
        <v>23.66</v>
      </c>
      <c r="G948" s="35">
        <f>SUM(F948/F953)</f>
        <v>0.23331616825823265</v>
      </c>
    </row>
    <row r="949" spans="1:12" ht="15.6" thickTop="1" thickBot="1" x14ac:dyDescent="0.35">
      <c r="A949" s="84" t="s">
        <v>14</v>
      </c>
      <c r="B949" s="110" t="s">
        <v>41</v>
      </c>
      <c r="C949" s="111"/>
      <c r="D949" s="111"/>
      <c r="E949" s="112"/>
      <c r="F949" s="85">
        <f>SUM(F945,F948)</f>
        <v>80.164000000000001</v>
      </c>
      <c r="G949" s="15"/>
    </row>
    <row r="950" spans="1:12" ht="15.6" thickTop="1" thickBot="1" x14ac:dyDescent="0.35">
      <c r="A950" s="86">
        <v>3</v>
      </c>
      <c r="B950" s="107" t="s">
        <v>15</v>
      </c>
      <c r="C950" s="108"/>
      <c r="D950" s="108"/>
      <c r="E950" s="109"/>
      <c r="F950" s="85">
        <f>SUM(F949)*15%</f>
        <v>12.0246</v>
      </c>
      <c r="G950" s="35">
        <f>SUM(F950/F953)</f>
        <v>0.11857707509881421</v>
      </c>
    </row>
    <row r="951" spans="1:12" ht="15.6" thickTop="1" thickBot="1" x14ac:dyDescent="0.35">
      <c r="A951" s="84" t="s">
        <v>16</v>
      </c>
      <c r="B951" s="110" t="s">
        <v>42</v>
      </c>
      <c r="C951" s="111"/>
      <c r="D951" s="111"/>
      <c r="E951" s="112"/>
      <c r="F951" s="87">
        <f>SUM(F949:F950)</f>
        <v>92.188600000000008</v>
      </c>
    </row>
    <row r="952" spans="1:12" ht="15.6" thickTop="1" thickBot="1" x14ac:dyDescent="0.35">
      <c r="A952" s="86">
        <v>4</v>
      </c>
      <c r="B952" s="107" t="s">
        <v>17</v>
      </c>
      <c r="C952" s="108"/>
      <c r="D952" s="108"/>
      <c r="E952" s="109"/>
      <c r="F952" s="85">
        <f>SUM(F951)*10%</f>
        <v>9.2188600000000012</v>
      </c>
      <c r="G952" s="35">
        <f>SUM(F952/F953)</f>
        <v>9.0909090909090912E-2</v>
      </c>
      <c r="I952" s="31"/>
    </row>
    <row r="953" spans="1:12" ht="15.6" thickTop="1" thickBot="1" x14ac:dyDescent="0.35">
      <c r="A953" s="84" t="s">
        <v>18</v>
      </c>
      <c r="B953" s="110" t="s">
        <v>19</v>
      </c>
      <c r="C953" s="111"/>
      <c r="D953" s="111"/>
      <c r="E953" s="112"/>
      <c r="F953" s="87">
        <f>SUM(F951:F952)</f>
        <v>101.40746000000001</v>
      </c>
      <c r="G953" s="37">
        <f>SUM(G945,G948,G950,G952)</f>
        <v>0.99999999999999989</v>
      </c>
      <c r="I953" s="31"/>
      <c r="L953" s="61"/>
    </row>
    <row r="954" spans="1:12" s="13" customFormat="1" ht="15.6" thickTop="1" thickBot="1" x14ac:dyDescent="0.35">
      <c r="A954" s="38"/>
      <c r="B954" s="14"/>
      <c r="C954" s="14"/>
      <c r="D954" s="14"/>
      <c r="E954" s="14"/>
      <c r="F954" s="52"/>
      <c r="H954" s="27"/>
      <c r="I954" s="53"/>
      <c r="J954" s="39"/>
      <c r="K954" s="39"/>
    </row>
    <row r="955" spans="1:12" ht="44.4" thickTop="1" thickBot="1" x14ac:dyDescent="0.35">
      <c r="A955" s="70" t="s">
        <v>2</v>
      </c>
      <c r="B955" s="71" t="s">
        <v>1</v>
      </c>
      <c r="C955" s="72" t="s">
        <v>0</v>
      </c>
      <c r="D955" s="33" t="s">
        <v>20</v>
      </c>
      <c r="E955" s="44"/>
      <c r="F955" s="20"/>
      <c r="G955" s="20"/>
      <c r="K955" s="28"/>
    </row>
    <row r="956" spans="1:12" ht="190.8" customHeight="1" thickTop="1" thickBot="1" x14ac:dyDescent="0.35">
      <c r="A956" s="1" t="s">
        <v>240</v>
      </c>
      <c r="B956" s="2" t="s">
        <v>70</v>
      </c>
      <c r="C956" s="40" t="s">
        <v>25</v>
      </c>
      <c r="D956" s="40">
        <v>1</v>
      </c>
      <c r="E956" s="44"/>
      <c r="F956" s="20"/>
      <c r="G956" s="20"/>
      <c r="K956" s="28"/>
    </row>
    <row r="957" spans="1:12" ht="30" thickTop="1" thickBot="1" x14ac:dyDescent="0.35">
      <c r="A957" s="70" t="s">
        <v>3</v>
      </c>
      <c r="B957" s="71" t="s">
        <v>4</v>
      </c>
      <c r="C957" s="71" t="s">
        <v>0</v>
      </c>
      <c r="D957" s="71" t="s">
        <v>5</v>
      </c>
      <c r="E957" s="71" t="s">
        <v>6</v>
      </c>
      <c r="F957" s="71" t="s">
        <v>7</v>
      </c>
      <c r="G957" s="33" t="s">
        <v>8</v>
      </c>
    </row>
    <row r="958" spans="1:12" ht="15" thickTop="1" x14ac:dyDescent="0.3">
      <c r="A958" s="20"/>
      <c r="B958" s="73" t="s">
        <v>9</v>
      </c>
      <c r="C958" s="74"/>
      <c r="D958" s="74"/>
      <c r="E958" s="74"/>
      <c r="F958" s="74"/>
      <c r="G958" s="34"/>
    </row>
    <row r="959" spans="1:12" ht="15" thickBot="1" x14ac:dyDescent="0.35">
      <c r="A959" s="75" t="s">
        <v>10</v>
      </c>
      <c r="B959" s="76" t="s">
        <v>426</v>
      </c>
      <c r="C959" s="76" t="s">
        <v>40</v>
      </c>
      <c r="D959" s="83">
        <v>2.5</v>
      </c>
      <c r="E959" s="77">
        <v>40.36</v>
      </c>
      <c r="F959" s="78">
        <f>PRODUCT(D959:E959)</f>
        <v>100.9</v>
      </c>
      <c r="G959" s="34"/>
    </row>
    <row r="960" spans="1:12" ht="15.6" thickTop="1" thickBot="1" x14ac:dyDescent="0.35">
      <c r="A960" s="79">
        <v>1</v>
      </c>
      <c r="B960" s="110" t="s">
        <v>13</v>
      </c>
      <c r="C960" s="111"/>
      <c r="D960" s="111"/>
      <c r="E960" s="112"/>
      <c r="F960" s="80">
        <f>SUM(F959:F959)</f>
        <v>100.9</v>
      </c>
      <c r="G960" s="35">
        <f>SUM(F960/F968)</f>
        <v>0.43108061314274643</v>
      </c>
      <c r="I960" s="45"/>
    </row>
    <row r="961" spans="1:13" ht="15" thickTop="1" x14ac:dyDescent="0.3">
      <c r="A961" s="20"/>
      <c r="B961" s="81" t="s">
        <v>330</v>
      </c>
      <c r="C961" s="76"/>
      <c r="D961" s="76"/>
      <c r="E961" s="76"/>
      <c r="F961" s="82"/>
      <c r="G961" s="36"/>
    </row>
    <row r="962" spans="1:13" ht="29.4" thickBot="1" x14ac:dyDescent="0.35">
      <c r="A962" s="75" t="s">
        <v>12</v>
      </c>
      <c r="B962" s="76" t="s">
        <v>376</v>
      </c>
      <c r="C962" s="76" t="s">
        <v>25</v>
      </c>
      <c r="D962" s="83">
        <v>1</v>
      </c>
      <c r="E962" s="78">
        <v>84.13</v>
      </c>
      <c r="F962" s="78">
        <f>D962*E962</f>
        <v>84.13</v>
      </c>
      <c r="G962" s="34"/>
      <c r="J962" s="55"/>
      <c r="K962" s="56"/>
      <c r="L962" s="56"/>
    </row>
    <row r="963" spans="1:13" ht="15.6" thickTop="1" thickBot="1" x14ac:dyDescent="0.35">
      <c r="A963" s="79">
        <v>2</v>
      </c>
      <c r="B963" s="110" t="s">
        <v>342</v>
      </c>
      <c r="C963" s="111"/>
      <c r="D963" s="111"/>
      <c r="E963" s="112"/>
      <c r="F963" s="80">
        <f>SUM(F962)</f>
        <v>84.13</v>
      </c>
      <c r="G963" s="35">
        <f>SUM(F963/F968)</f>
        <v>0.35943322084934842</v>
      </c>
      <c r="M963" s="31"/>
    </row>
    <row r="964" spans="1:13" ht="15.6" thickTop="1" thickBot="1" x14ac:dyDescent="0.35">
      <c r="A964" s="84" t="s">
        <v>14</v>
      </c>
      <c r="B964" s="110" t="s">
        <v>41</v>
      </c>
      <c r="C964" s="111"/>
      <c r="D964" s="111"/>
      <c r="E964" s="112"/>
      <c r="F964" s="85">
        <f>SUM(F960,F963)</f>
        <v>185.03</v>
      </c>
      <c r="G964" s="15"/>
      <c r="M964" s="31"/>
    </row>
    <row r="965" spans="1:13" ht="15.6" thickTop="1" thickBot="1" x14ac:dyDescent="0.35">
      <c r="A965" s="86">
        <v>3</v>
      </c>
      <c r="B965" s="107" t="s">
        <v>15</v>
      </c>
      <c r="C965" s="108"/>
      <c r="D965" s="108"/>
      <c r="E965" s="109"/>
      <c r="F965" s="85">
        <f>SUM(F964)*15%</f>
        <v>27.7545</v>
      </c>
      <c r="G965" s="35">
        <f>SUM(F965/F968)</f>
        <v>0.11857707509881422</v>
      </c>
      <c r="M965" s="31"/>
    </row>
    <row r="966" spans="1:13" ht="15.6" thickTop="1" thickBot="1" x14ac:dyDescent="0.35">
      <c r="A966" s="84" t="s">
        <v>16</v>
      </c>
      <c r="B966" s="110" t="s">
        <v>42</v>
      </c>
      <c r="C966" s="111"/>
      <c r="D966" s="111"/>
      <c r="E966" s="112"/>
      <c r="F966" s="87">
        <f>SUM(F964:F965)</f>
        <v>212.78450000000001</v>
      </c>
      <c r="M966" s="61"/>
    </row>
    <row r="967" spans="1:13" ht="15.6" thickTop="1" thickBot="1" x14ac:dyDescent="0.35">
      <c r="A967" s="86">
        <v>4</v>
      </c>
      <c r="B967" s="107" t="s">
        <v>17</v>
      </c>
      <c r="C967" s="108"/>
      <c r="D967" s="108"/>
      <c r="E967" s="109"/>
      <c r="F967" s="85">
        <f>SUM(F966)*10%</f>
        <v>21.278450000000003</v>
      </c>
      <c r="G967" s="35">
        <f>SUM(F967/F968)</f>
        <v>9.0909090909090925E-2</v>
      </c>
      <c r="I967" s="31"/>
      <c r="M967" s="43"/>
    </row>
    <row r="968" spans="1:13" ht="15.6" thickTop="1" thickBot="1" x14ac:dyDescent="0.35">
      <c r="A968" s="84" t="s">
        <v>18</v>
      </c>
      <c r="B968" s="110" t="s">
        <v>19</v>
      </c>
      <c r="C968" s="111"/>
      <c r="D968" s="111"/>
      <c r="E968" s="112"/>
      <c r="F968" s="87">
        <f>SUM(F966:F967)</f>
        <v>234.06295</v>
      </c>
      <c r="G968" s="37">
        <f>SUM(G960,G963,G965,G967)</f>
        <v>1</v>
      </c>
      <c r="I968" s="31"/>
      <c r="L968" s="43"/>
    </row>
    <row r="969" spans="1:13" s="13" customFormat="1" ht="15.6" thickTop="1" thickBot="1" x14ac:dyDescent="0.35">
      <c r="A969" s="38"/>
      <c r="B969" s="14"/>
      <c r="C969" s="14"/>
      <c r="D969" s="14"/>
      <c r="E969" s="14"/>
      <c r="F969" s="52"/>
      <c r="H969" s="27"/>
      <c r="I969" s="53"/>
      <c r="J969" s="39"/>
      <c r="K969" s="39"/>
    </row>
    <row r="970" spans="1:13" ht="44.4" thickTop="1" thickBot="1" x14ac:dyDescent="0.35">
      <c r="A970" s="70" t="s">
        <v>2</v>
      </c>
      <c r="B970" s="71" t="s">
        <v>1</v>
      </c>
      <c r="C970" s="72" t="s">
        <v>0</v>
      </c>
      <c r="D970" s="33" t="s">
        <v>20</v>
      </c>
      <c r="E970" s="44"/>
      <c r="F970" s="20"/>
      <c r="G970" s="20"/>
      <c r="K970" s="28"/>
    </row>
    <row r="971" spans="1:13" ht="159" customHeight="1" thickTop="1" thickBot="1" x14ac:dyDescent="0.35">
      <c r="A971" s="1" t="s">
        <v>241</v>
      </c>
      <c r="B971" s="2" t="s">
        <v>156</v>
      </c>
      <c r="C971" s="40" t="s">
        <v>25</v>
      </c>
      <c r="D971" s="40">
        <v>1</v>
      </c>
      <c r="E971" s="44"/>
      <c r="F971" s="20"/>
      <c r="G971" s="20"/>
      <c r="K971" s="28"/>
    </row>
    <row r="972" spans="1:13" ht="30" thickTop="1" thickBot="1" x14ac:dyDescent="0.35">
      <c r="A972" s="70" t="s">
        <v>3</v>
      </c>
      <c r="B972" s="71" t="s">
        <v>4</v>
      </c>
      <c r="C972" s="71" t="s">
        <v>0</v>
      </c>
      <c r="D972" s="71" t="s">
        <v>5</v>
      </c>
      <c r="E972" s="71" t="s">
        <v>6</v>
      </c>
      <c r="F972" s="71" t="s">
        <v>7</v>
      </c>
      <c r="G972" s="33" t="s">
        <v>8</v>
      </c>
    </row>
    <row r="973" spans="1:13" ht="15" thickTop="1" x14ac:dyDescent="0.3">
      <c r="A973" s="20"/>
      <c r="B973" s="73" t="s">
        <v>9</v>
      </c>
      <c r="C973" s="74"/>
      <c r="D973" s="74"/>
      <c r="E973" s="74"/>
      <c r="F973" s="74"/>
      <c r="G973" s="34"/>
    </row>
    <row r="974" spans="1:13" ht="15" thickBot="1" x14ac:dyDescent="0.35">
      <c r="A974" s="75" t="s">
        <v>10</v>
      </c>
      <c r="B974" s="76" t="s">
        <v>426</v>
      </c>
      <c r="C974" s="76" t="s">
        <v>40</v>
      </c>
      <c r="D974" s="83">
        <v>3.5</v>
      </c>
      <c r="E974" s="77">
        <v>40.36</v>
      </c>
      <c r="F974" s="78">
        <f>PRODUCT(D974:E974)</f>
        <v>141.26</v>
      </c>
      <c r="G974" s="34"/>
    </row>
    <row r="975" spans="1:13" ht="15.6" thickTop="1" thickBot="1" x14ac:dyDescent="0.35">
      <c r="A975" s="79">
        <v>1</v>
      </c>
      <c r="B975" s="110" t="s">
        <v>13</v>
      </c>
      <c r="C975" s="111"/>
      <c r="D975" s="111"/>
      <c r="E975" s="112"/>
      <c r="F975" s="80">
        <f>SUM(F974:F974)</f>
        <v>141.26</v>
      </c>
      <c r="G975" s="35">
        <f>SUM(F975/F983)</f>
        <v>0.35731468126751353</v>
      </c>
      <c r="I975" s="45"/>
    </row>
    <row r="976" spans="1:13" ht="15" thickTop="1" x14ac:dyDescent="0.3">
      <c r="A976" s="20"/>
      <c r="B976" s="81" t="s">
        <v>330</v>
      </c>
      <c r="C976" s="76"/>
      <c r="D976" s="76"/>
      <c r="E976" s="76"/>
      <c r="F976" s="82"/>
      <c r="G976" s="36"/>
    </row>
    <row r="977" spans="1:13" ht="29.4" thickBot="1" x14ac:dyDescent="0.35">
      <c r="A977" s="75" t="s">
        <v>12</v>
      </c>
      <c r="B977" s="76" t="s">
        <v>365</v>
      </c>
      <c r="C977" s="76" t="s">
        <v>25</v>
      </c>
      <c r="D977" s="83">
        <v>1</v>
      </c>
      <c r="E977" s="78">
        <v>171.26</v>
      </c>
      <c r="F977" s="78">
        <f>D977*E977</f>
        <v>171.26</v>
      </c>
      <c r="G977" s="34"/>
      <c r="J977" s="55"/>
      <c r="K977" s="56"/>
      <c r="L977" s="56"/>
    </row>
    <row r="978" spans="1:13" ht="15.6" thickTop="1" thickBot="1" x14ac:dyDescent="0.35">
      <c r="A978" s="79">
        <v>2</v>
      </c>
      <c r="B978" s="110" t="s">
        <v>342</v>
      </c>
      <c r="C978" s="111"/>
      <c r="D978" s="111"/>
      <c r="E978" s="112"/>
      <c r="F978" s="80">
        <f>SUM(F977)</f>
        <v>171.26</v>
      </c>
      <c r="G978" s="35">
        <f>SUM(F978/F983)</f>
        <v>0.43319915272458137</v>
      </c>
      <c r="M978" s="31"/>
    </row>
    <row r="979" spans="1:13" ht="15.6" thickTop="1" thickBot="1" x14ac:dyDescent="0.35">
      <c r="A979" s="84" t="s">
        <v>14</v>
      </c>
      <c r="B979" s="110" t="s">
        <v>41</v>
      </c>
      <c r="C979" s="111"/>
      <c r="D979" s="111"/>
      <c r="E979" s="112"/>
      <c r="F979" s="85">
        <f>SUM(F975,F978)</f>
        <v>312.52</v>
      </c>
      <c r="G979" s="15"/>
      <c r="M979" s="31"/>
    </row>
    <row r="980" spans="1:13" ht="15.6" thickTop="1" thickBot="1" x14ac:dyDescent="0.35">
      <c r="A980" s="86">
        <v>3</v>
      </c>
      <c r="B980" s="107" t="s">
        <v>15</v>
      </c>
      <c r="C980" s="108"/>
      <c r="D980" s="108"/>
      <c r="E980" s="109"/>
      <c r="F980" s="85">
        <f>SUM(F979)*15%</f>
        <v>46.877999999999993</v>
      </c>
      <c r="G980" s="35">
        <f>SUM(F980/F983)</f>
        <v>0.11857707509881422</v>
      </c>
    </row>
    <row r="981" spans="1:13" ht="15.6" thickTop="1" thickBot="1" x14ac:dyDescent="0.35">
      <c r="A981" s="84" t="s">
        <v>16</v>
      </c>
      <c r="B981" s="110" t="s">
        <v>42</v>
      </c>
      <c r="C981" s="111"/>
      <c r="D981" s="111"/>
      <c r="E981" s="112"/>
      <c r="F981" s="87">
        <f>SUM(F979:F980)</f>
        <v>359.39799999999997</v>
      </c>
      <c r="M981" s="61"/>
    </row>
    <row r="982" spans="1:13" ht="15.6" thickTop="1" thickBot="1" x14ac:dyDescent="0.35">
      <c r="A982" s="86">
        <v>4</v>
      </c>
      <c r="B982" s="107" t="s">
        <v>17</v>
      </c>
      <c r="C982" s="108"/>
      <c r="D982" s="108"/>
      <c r="E982" s="109"/>
      <c r="F982" s="85">
        <f>SUM(F981)*10%</f>
        <v>35.939799999999998</v>
      </c>
      <c r="G982" s="35">
        <f>SUM(F982/F983)</f>
        <v>9.0909090909090912E-2</v>
      </c>
      <c r="I982" s="31"/>
    </row>
    <row r="983" spans="1:13" ht="15.6" thickTop="1" thickBot="1" x14ac:dyDescent="0.35">
      <c r="A983" s="84" t="s">
        <v>18</v>
      </c>
      <c r="B983" s="110" t="s">
        <v>19</v>
      </c>
      <c r="C983" s="111"/>
      <c r="D983" s="111"/>
      <c r="E983" s="112"/>
      <c r="F983" s="87">
        <f>SUM(F981:F982)</f>
        <v>395.33779999999996</v>
      </c>
      <c r="G983" s="37">
        <f>SUM(G975,G978,G980,G982)</f>
        <v>1</v>
      </c>
      <c r="I983" s="31"/>
      <c r="L983" s="43"/>
    </row>
    <row r="984" spans="1:13" s="13" customFormat="1" ht="15.6" thickTop="1" thickBot="1" x14ac:dyDescent="0.35">
      <c r="A984" s="38"/>
      <c r="B984" s="14"/>
      <c r="C984" s="14"/>
      <c r="D984" s="14"/>
      <c r="E984" s="14"/>
      <c r="F984" s="52"/>
      <c r="H984" s="27"/>
      <c r="I984" s="53"/>
      <c r="J984" s="39"/>
      <c r="K984" s="39"/>
    </row>
    <row r="985" spans="1:13" ht="44.4" thickTop="1" thickBot="1" x14ac:dyDescent="0.35">
      <c r="A985" s="70" t="s">
        <v>2</v>
      </c>
      <c r="B985" s="71" t="s">
        <v>1</v>
      </c>
      <c r="C985" s="72" t="s">
        <v>0</v>
      </c>
      <c r="D985" s="33" t="s">
        <v>20</v>
      </c>
      <c r="E985" s="44"/>
      <c r="F985" s="20"/>
      <c r="G985" s="20"/>
    </row>
    <row r="986" spans="1:13" s="13" customFormat="1" ht="156.6" customHeight="1" thickTop="1" thickBot="1" x14ac:dyDescent="0.35">
      <c r="A986" s="1" t="s">
        <v>242</v>
      </c>
      <c r="B986" s="2" t="s">
        <v>109</v>
      </c>
      <c r="C986" s="4" t="s">
        <v>25</v>
      </c>
      <c r="D986" s="3">
        <v>1</v>
      </c>
      <c r="I986" s="29"/>
    </row>
    <row r="987" spans="1:13" s="13" customFormat="1" ht="15.6" thickTop="1" thickBot="1" x14ac:dyDescent="0.35">
      <c r="A987" s="84"/>
      <c r="B987" s="110" t="s">
        <v>37</v>
      </c>
      <c r="C987" s="111"/>
      <c r="D987" s="111"/>
      <c r="E987" s="112"/>
      <c r="F987" s="96">
        <v>2091.62</v>
      </c>
      <c r="H987" s="27"/>
      <c r="I987" s="53"/>
      <c r="J987" s="39"/>
      <c r="K987" s="39"/>
    </row>
    <row r="988" spans="1:13" ht="15.6" thickTop="1" thickBot="1" x14ac:dyDescent="0.35"/>
    <row r="989" spans="1:13" ht="44.4" thickTop="1" thickBot="1" x14ac:dyDescent="0.35">
      <c r="A989" s="70" t="s">
        <v>2</v>
      </c>
      <c r="B989" s="71" t="s">
        <v>1</v>
      </c>
      <c r="C989" s="72" t="s">
        <v>0</v>
      </c>
      <c r="D989" s="33" t="s">
        <v>20</v>
      </c>
      <c r="E989" s="44"/>
      <c r="F989" s="20"/>
      <c r="G989" s="20"/>
    </row>
    <row r="990" spans="1:13" s="13" customFormat="1" ht="183" customHeight="1" thickTop="1" thickBot="1" x14ac:dyDescent="0.35">
      <c r="A990" s="1" t="s">
        <v>243</v>
      </c>
      <c r="B990" s="2" t="s">
        <v>110</v>
      </c>
      <c r="C990" s="4" t="s">
        <v>25</v>
      </c>
      <c r="D990" s="3">
        <v>1</v>
      </c>
      <c r="I990" s="29"/>
    </row>
    <row r="991" spans="1:13" s="13" customFormat="1" ht="15.6" thickTop="1" thickBot="1" x14ac:dyDescent="0.35">
      <c r="A991" s="84"/>
      <c r="B991" s="110" t="s">
        <v>37</v>
      </c>
      <c r="C991" s="111"/>
      <c r="D991" s="111"/>
      <c r="E991" s="112"/>
      <c r="F991" s="96">
        <v>2884.98</v>
      </c>
      <c r="H991" s="27"/>
      <c r="I991" s="53"/>
      <c r="J991" s="39"/>
      <c r="K991" s="39"/>
    </row>
    <row r="992" spans="1:13" ht="15.6" thickTop="1" thickBot="1" x14ac:dyDescent="0.35"/>
    <row r="993" spans="1:11" ht="44.4" thickTop="1" thickBot="1" x14ac:dyDescent="0.35">
      <c r="A993" s="70" t="s">
        <v>2</v>
      </c>
      <c r="B993" s="71" t="s">
        <v>1</v>
      </c>
      <c r="C993" s="72" t="s">
        <v>0</v>
      </c>
      <c r="D993" s="33" t="s">
        <v>20</v>
      </c>
      <c r="E993" s="44"/>
      <c r="F993" s="20"/>
      <c r="G993" s="20"/>
    </row>
    <row r="994" spans="1:11" s="13" customFormat="1" ht="131.4" customHeight="1" thickTop="1" thickBot="1" x14ac:dyDescent="0.35">
      <c r="A994" s="1" t="s">
        <v>244</v>
      </c>
      <c r="B994" s="2" t="s">
        <v>157</v>
      </c>
      <c r="C994" s="4" t="s">
        <v>25</v>
      </c>
      <c r="D994" s="3">
        <v>1</v>
      </c>
      <c r="I994" s="29"/>
    </row>
    <row r="995" spans="1:11" s="13" customFormat="1" ht="15.6" thickTop="1" thickBot="1" x14ac:dyDescent="0.35">
      <c r="A995" s="84"/>
      <c r="B995" s="110" t="s">
        <v>37</v>
      </c>
      <c r="C995" s="111"/>
      <c r="D995" s="111"/>
      <c r="E995" s="112"/>
      <c r="F995" s="96">
        <v>2091.62</v>
      </c>
      <c r="H995" s="27"/>
      <c r="I995" s="53"/>
      <c r="J995" s="39"/>
      <c r="K995" s="39"/>
    </row>
    <row r="996" spans="1:11" ht="15.6" thickTop="1" thickBot="1" x14ac:dyDescent="0.35"/>
    <row r="997" spans="1:11" ht="44.4" thickTop="1" thickBot="1" x14ac:dyDescent="0.35">
      <c r="A997" s="70" t="s">
        <v>2</v>
      </c>
      <c r="B997" s="71" t="s">
        <v>1</v>
      </c>
      <c r="C997" s="72" t="s">
        <v>0</v>
      </c>
      <c r="D997" s="33" t="s">
        <v>20</v>
      </c>
      <c r="E997" s="44"/>
      <c r="F997" s="20"/>
      <c r="G997" s="20"/>
    </row>
    <row r="998" spans="1:11" s="13" customFormat="1" ht="160.80000000000001" customHeight="1" thickTop="1" thickBot="1" x14ac:dyDescent="0.35">
      <c r="A998" s="1" t="s">
        <v>245</v>
      </c>
      <c r="B998" s="2" t="s">
        <v>146</v>
      </c>
      <c r="C998" s="4" t="s">
        <v>25</v>
      </c>
      <c r="D998" s="3">
        <v>1</v>
      </c>
      <c r="I998" s="29"/>
    </row>
    <row r="999" spans="1:11" s="13" customFormat="1" ht="15.6" thickTop="1" thickBot="1" x14ac:dyDescent="0.35">
      <c r="A999" s="84"/>
      <c r="B999" s="110" t="s">
        <v>37</v>
      </c>
      <c r="C999" s="111"/>
      <c r="D999" s="111"/>
      <c r="E999" s="112"/>
      <c r="F999" s="96" t="s">
        <v>427</v>
      </c>
      <c r="H999" s="27"/>
      <c r="I999" s="53"/>
      <c r="J999" s="39"/>
      <c r="K999" s="39"/>
    </row>
    <row r="1000" spans="1:11" ht="15.6" thickTop="1" thickBot="1" x14ac:dyDescent="0.35"/>
    <row r="1001" spans="1:11" ht="44.4" thickTop="1" thickBot="1" x14ac:dyDescent="0.35">
      <c r="A1001" s="70" t="s">
        <v>2</v>
      </c>
      <c r="B1001" s="71" t="s">
        <v>1</v>
      </c>
      <c r="C1001" s="72" t="s">
        <v>0</v>
      </c>
      <c r="D1001" s="33" t="s">
        <v>20</v>
      </c>
      <c r="E1001" s="44"/>
      <c r="F1001" s="20"/>
      <c r="G1001" s="20"/>
      <c r="I1001" s="16"/>
    </row>
    <row r="1002" spans="1:11" s="13" customFormat="1" ht="58.8" thickTop="1" thickBot="1" x14ac:dyDescent="0.35">
      <c r="A1002" s="1" t="s">
        <v>246</v>
      </c>
      <c r="B1002" s="2" t="s">
        <v>89</v>
      </c>
      <c r="C1002" s="4" t="s">
        <v>25</v>
      </c>
      <c r="D1002" s="3">
        <v>1</v>
      </c>
      <c r="I1002" s="29"/>
    </row>
    <row r="1003" spans="1:11" s="13" customFormat="1" ht="15.6" thickTop="1" thickBot="1" x14ac:dyDescent="0.35">
      <c r="A1003" s="84"/>
      <c r="B1003" s="110" t="s">
        <v>37</v>
      </c>
      <c r="C1003" s="111"/>
      <c r="D1003" s="111"/>
      <c r="E1003" s="112"/>
      <c r="F1003" s="96">
        <v>165.88</v>
      </c>
      <c r="H1003" s="27"/>
      <c r="I1003" s="53"/>
      <c r="J1003" s="39"/>
      <c r="K1003" s="39"/>
    </row>
    <row r="1004" spans="1:11" ht="15.6" thickTop="1" thickBot="1" x14ac:dyDescent="0.35"/>
    <row r="1005" spans="1:11" ht="44.4" thickTop="1" thickBot="1" x14ac:dyDescent="0.35">
      <c r="A1005" s="70" t="s">
        <v>2</v>
      </c>
      <c r="B1005" s="71" t="s">
        <v>1</v>
      </c>
      <c r="C1005" s="72" t="s">
        <v>0</v>
      </c>
      <c r="D1005" s="33" t="s">
        <v>20</v>
      </c>
      <c r="E1005" s="44"/>
      <c r="F1005" s="20"/>
      <c r="G1005" s="20"/>
      <c r="I1005" s="16"/>
    </row>
    <row r="1006" spans="1:11" s="13" customFormat="1" ht="73.2" thickTop="1" thickBot="1" x14ac:dyDescent="0.35">
      <c r="A1006" s="1" t="s">
        <v>247</v>
      </c>
      <c r="B1006" s="2" t="s">
        <v>90</v>
      </c>
      <c r="C1006" s="4" t="s">
        <v>25</v>
      </c>
      <c r="D1006" s="3">
        <v>1</v>
      </c>
      <c r="I1006" s="29"/>
    </row>
    <row r="1007" spans="1:11" s="13" customFormat="1" ht="15.6" thickTop="1" thickBot="1" x14ac:dyDescent="0.35">
      <c r="A1007" s="84"/>
      <c r="B1007" s="110" t="s">
        <v>37</v>
      </c>
      <c r="C1007" s="111"/>
      <c r="D1007" s="111"/>
      <c r="E1007" s="112"/>
      <c r="F1007" s="96">
        <v>288.49</v>
      </c>
      <c r="H1007" s="27"/>
      <c r="I1007" s="53"/>
      <c r="J1007" s="39"/>
      <c r="K1007" s="39"/>
    </row>
    <row r="1008" spans="1:11" ht="15.6" thickTop="1" thickBot="1" x14ac:dyDescent="0.35"/>
    <row r="1009" spans="1:12" ht="44.4" thickTop="1" thickBot="1" x14ac:dyDescent="0.35">
      <c r="A1009" s="70" t="s">
        <v>2</v>
      </c>
      <c r="B1009" s="71" t="s">
        <v>1</v>
      </c>
      <c r="C1009" s="72" t="s">
        <v>0</v>
      </c>
      <c r="D1009" s="33" t="s">
        <v>20</v>
      </c>
      <c r="E1009" s="44"/>
      <c r="F1009" s="20"/>
      <c r="G1009" s="20"/>
      <c r="I1009" s="16"/>
    </row>
    <row r="1010" spans="1:12" s="13" customFormat="1" ht="58.8" thickTop="1" thickBot="1" x14ac:dyDescent="0.35">
      <c r="A1010" s="1" t="s">
        <v>248</v>
      </c>
      <c r="B1010" s="2" t="s">
        <v>91</v>
      </c>
      <c r="C1010" s="4" t="s">
        <v>25</v>
      </c>
      <c r="D1010" s="3">
        <v>1</v>
      </c>
      <c r="I1010" s="29"/>
    </row>
    <row r="1011" spans="1:12" s="13" customFormat="1" ht="15.6" thickTop="1" thickBot="1" x14ac:dyDescent="0.35">
      <c r="A1011" s="84"/>
      <c r="B1011" s="110" t="s">
        <v>37</v>
      </c>
      <c r="C1011" s="111"/>
      <c r="D1011" s="111"/>
      <c r="E1011" s="112"/>
      <c r="F1011" s="96">
        <v>209.16</v>
      </c>
      <c r="H1011" s="27"/>
      <c r="I1011" s="53"/>
      <c r="J1011" s="39"/>
      <c r="K1011" s="39"/>
    </row>
    <row r="1012" spans="1:12" ht="15" thickTop="1" x14ac:dyDescent="0.3"/>
    <row r="1013" spans="1:12" ht="14.25" customHeight="1" x14ac:dyDescent="0.3">
      <c r="A1013" s="106" t="s">
        <v>249</v>
      </c>
      <c r="B1013" s="106"/>
      <c r="C1013" s="106"/>
      <c r="D1013" s="106"/>
      <c r="E1013" s="106"/>
      <c r="F1013" s="106"/>
      <c r="G1013" s="106"/>
    </row>
    <row r="1014" spans="1:12" ht="15" thickBot="1" x14ac:dyDescent="0.35"/>
    <row r="1015" spans="1:12" ht="44.4" thickTop="1" thickBot="1" x14ac:dyDescent="0.35">
      <c r="A1015" s="70" t="s">
        <v>2</v>
      </c>
      <c r="B1015" s="71" t="s">
        <v>1</v>
      </c>
      <c r="C1015" s="72" t="s">
        <v>0</v>
      </c>
      <c r="D1015" s="33" t="s">
        <v>20</v>
      </c>
      <c r="E1015" s="44"/>
      <c r="F1015" s="20"/>
      <c r="G1015" s="20"/>
    </row>
    <row r="1016" spans="1:12" s="13" customFormat="1" ht="260.39999999999998" thickTop="1" thickBot="1" x14ac:dyDescent="0.35">
      <c r="A1016" s="1" t="s">
        <v>250</v>
      </c>
      <c r="B1016" s="2" t="s">
        <v>424</v>
      </c>
      <c r="C1016" s="3" t="s">
        <v>21</v>
      </c>
      <c r="D1016" s="3">
        <v>1</v>
      </c>
      <c r="I1016" s="29"/>
    </row>
    <row r="1017" spans="1:12" ht="15.6" thickTop="1" thickBot="1" x14ac:dyDescent="0.35">
      <c r="A1017" s="84"/>
      <c r="B1017" s="110" t="s">
        <v>19</v>
      </c>
      <c r="C1017" s="111"/>
      <c r="D1017" s="111"/>
      <c r="E1017" s="112"/>
      <c r="F1017" s="88" t="s">
        <v>23</v>
      </c>
    </row>
    <row r="1018" spans="1:12" ht="15.6" thickTop="1" thickBot="1" x14ac:dyDescent="0.35">
      <c r="A1018" s="38"/>
      <c r="B1018" s="14"/>
      <c r="C1018" s="14"/>
      <c r="D1018" s="14"/>
      <c r="E1018" s="14"/>
      <c r="F1018" s="42"/>
      <c r="G1018" s="41"/>
      <c r="I1018" s="31"/>
      <c r="L1018" s="43"/>
    </row>
    <row r="1019" spans="1:12" ht="44.4" thickTop="1" thickBot="1" x14ac:dyDescent="0.35">
      <c r="A1019" s="70" t="s">
        <v>2</v>
      </c>
      <c r="B1019" s="71" t="s">
        <v>1</v>
      </c>
      <c r="C1019" s="72" t="s">
        <v>0</v>
      </c>
      <c r="D1019" s="33" t="s">
        <v>20</v>
      </c>
      <c r="E1019" s="44"/>
      <c r="F1019" s="20"/>
      <c r="G1019" s="20"/>
    </row>
    <row r="1020" spans="1:12" s="13" customFormat="1" ht="15.6" thickTop="1" thickBot="1" x14ac:dyDescent="0.35">
      <c r="A1020" s="1" t="s">
        <v>251</v>
      </c>
      <c r="B1020" s="2" t="s">
        <v>35</v>
      </c>
      <c r="C1020" s="4" t="s">
        <v>25</v>
      </c>
      <c r="D1020" s="3">
        <v>1</v>
      </c>
      <c r="I1020" s="29"/>
    </row>
    <row r="1021" spans="1:12" ht="15.6" thickTop="1" thickBot="1" x14ac:dyDescent="0.35">
      <c r="A1021" s="84"/>
      <c r="B1021" s="110" t="s">
        <v>19</v>
      </c>
      <c r="C1021" s="111"/>
      <c r="D1021" s="111"/>
      <c r="E1021" s="112"/>
      <c r="F1021" s="88" t="s">
        <v>23</v>
      </c>
    </row>
    <row r="1022" spans="1:12" ht="15.6" thickTop="1" thickBot="1" x14ac:dyDescent="0.35"/>
    <row r="1023" spans="1:12" ht="44.4" thickTop="1" thickBot="1" x14ac:dyDescent="0.35">
      <c r="A1023" s="70" t="s">
        <v>2</v>
      </c>
      <c r="B1023" s="71" t="s">
        <v>1</v>
      </c>
      <c r="C1023" s="72" t="s">
        <v>0</v>
      </c>
      <c r="D1023" s="33" t="s">
        <v>20</v>
      </c>
      <c r="E1023" s="44"/>
      <c r="F1023" s="20"/>
      <c r="G1023" s="20"/>
    </row>
    <row r="1024" spans="1:12" s="13" customFormat="1" ht="145.19999999999999" thickTop="1" thickBot="1" x14ac:dyDescent="0.35">
      <c r="A1024" s="1" t="s">
        <v>252</v>
      </c>
      <c r="B1024" s="2" t="s">
        <v>111</v>
      </c>
      <c r="C1024" s="4" t="s">
        <v>25</v>
      </c>
      <c r="D1024" s="3">
        <v>1</v>
      </c>
      <c r="I1024" s="29"/>
    </row>
    <row r="1025" spans="1:9" ht="15.6" thickTop="1" thickBot="1" x14ac:dyDescent="0.35">
      <c r="A1025" s="84"/>
      <c r="B1025" s="110" t="s">
        <v>19</v>
      </c>
      <c r="C1025" s="111"/>
      <c r="D1025" s="111"/>
      <c r="E1025" s="112"/>
      <c r="F1025" s="88" t="s">
        <v>23</v>
      </c>
    </row>
    <row r="1026" spans="1:9" ht="15.6" thickTop="1" thickBot="1" x14ac:dyDescent="0.35"/>
    <row r="1027" spans="1:9" ht="44.4" thickTop="1" thickBot="1" x14ac:dyDescent="0.35">
      <c r="A1027" s="70" t="s">
        <v>2</v>
      </c>
      <c r="B1027" s="71" t="s">
        <v>1</v>
      </c>
      <c r="C1027" s="72" t="s">
        <v>0</v>
      </c>
      <c r="D1027" s="33" t="s">
        <v>20</v>
      </c>
      <c r="E1027" s="44"/>
      <c r="F1027" s="20"/>
      <c r="G1027" s="20"/>
    </row>
    <row r="1028" spans="1:9" s="13" customFormat="1" ht="217.2" thickTop="1" thickBot="1" x14ac:dyDescent="0.35">
      <c r="A1028" s="1" t="s">
        <v>253</v>
      </c>
      <c r="B1028" s="2" t="s">
        <v>112</v>
      </c>
      <c r="C1028" s="4" t="s">
        <v>25</v>
      </c>
      <c r="D1028" s="3">
        <v>1</v>
      </c>
      <c r="I1028" s="29"/>
    </row>
    <row r="1029" spans="1:9" ht="15.6" thickTop="1" thickBot="1" x14ac:dyDescent="0.35">
      <c r="A1029" s="84"/>
      <c r="B1029" s="110" t="s">
        <v>19</v>
      </c>
      <c r="C1029" s="111"/>
      <c r="D1029" s="111"/>
      <c r="E1029" s="112"/>
      <c r="F1029" s="88" t="s">
        <v>23</v>
      </c>
    </row>
    <row r="1030" spans="1:9" ht="15.6" thickTop="1" thickBot="1" x14ac:dyDescent="0.35"/>
    <row r="1031" spans="1:9" ht="44.4" thickTop="1" thickBot="1" x14ac:dyDescent="0.35">
      <c r="A1031" s="70" t="s">
        <v>2</v>
      </c>
      <c r="B1031" s="71" t="s">
        <v>1</v>
      </c>
      <c r="C1031" s="72" t="s">
        <v>0</v>
      </c>
      <c r="D1031" s="33" t="s">
        <v>20</v>
      </c>
      <c r="E1031" s="44"/>
      <c r="F1031" s="20"/>
      <c r="G1031" s="20"/>
    </row>
    <row r="1032" spans="1:9" s="13" customFormat="1" ht="246" thickTop="1" thickBot="1" x14ac:dyDescent="0.35">
      <c r="A1032" s="1" t="s">
        <v>254</v>
      </c>
      <c r="B1032" s="2" t="s">
        <v>113</v>
      </c>
      <c r="C1032" s="4" t="s">
        <v>25</v>
      </c>
      <c r="D1032" s="3">
        <v>1</v>
      </c>
      <c r="I1032" s="29"/>
    </row>
    <row r="1033" spans="1:9" ht="15.6" thickTop="1" thickBot="1" x14ac:dyDescent="0.35">
      <c r="A1033" s="84"/>
      <c r="B1033" s="110" t="s">
        <v>19</v>
      </c>
      <c r="C1033" s="111"/>
      <c r="D1033" s="111"/>
      <c r="E1033" s="112"/>
      <c r="F1033" s="88" t="s">
        <v>23</v>
      </c>
    </row>
    <row r="1034" spans="1:9" ht="15.6" thickTop="1" thickBot="1" x14ac:dyDescent="0.35"/>
    <row r="1035" spans="1:9" ht="44.4" thickTop="1" thickBot="1" x14ac:dyDescent="0.35">
      <c r="A1035" s="70" t="s">
        <v>2</v>
      </c>
      <c r="B1035" s="71" t="s">
        <v>1</v>
      </c>
      <c r="C1035" s="72" t="s">
        <v>0</v>
      </c>
      <c r="D1035" s="33" t="s">
        <v>20</v>
      </c>
      <c r="E1035" s="44"/>
      <c r="F1035" s="20"/>
      <c r="G1035" s="20"/>
    </row>
    <row r="1036" spans="1:9" s="13" customFormat="1" ht="231.6" thickTop="1" thickBot="1" x14ac:dyDescent="0.35">
      <c r="A1036" s="1" t="s">
        <v>255</v>
      </c>
      <c r="B1036" s="2" t="s">
        <v>114</v>
      </c>
      <c r="C1036" s="4" t="s">
        <v>25</v>
      </c>
      <c r="D1036" s="3">
        <v>1</v>
      </c>
      <c r="I1036" s="29"/>
    </row>
    <row r="1037" spans="1:9" ht="15.6" thickTop="1" thickBot="1" x14ac:dyDescent="0.35">
      <c r="A1037" s="84"/>
      <c r="B1037" s="110" t="s">
        <v>19</v>
      </c>
      <c r="C1037" s="111"/>
      <c r="D1037" s="111"/>
      <c r="E1037" s="112"/>
      <c r="F1037" s="88" t="s">
        <v>23</v>
      </c>
    </row>
    <row r="1038" spans="1:9" ht="15.6" thickTop="1" thickBot="1" x14ac:dyDescent="0.35"/>
    <row r="1039" spans="1:9" ht="44.4" thickTop="1" thickBot="1" x14ac:dyDescent="0.35">
      <c r="A1039" s="70" t="s">
        <v>2</v>
      </c>
      <c r="B1039" s="71" t="s">
        <v>1</v>
      </c>
      <c r="C1039" s="72" t="s">
        <v>0</v>
      </c>
      <c r="D1039" s="33" t="s">
        <v>20</v>
      </c>
      <c r="E1039" s="44"/>
      <c r="F1039" s="20"/>
      <c r="G1039" s="20"/>
    </row>
    <row r="1040" spans="1:9" s="13" customFormat="1" ht="260.39999999999998" thickTop="1" thickBot="1" x14ac:dyDescent="0.35">
      <c r="A1040" s="1" t="s">
        <v>256</v>
      </c>
      <c r="B1040" s="2" t="s">
        <v>115</v>
      </c>
      <c r="C1040" s="4" t="s">
        <v>25</v>
      </c>
      <c r="D1040" s="3">
        <v>1</v>
      </c>
      <c r="I1040" s="29"/>
    </row>
    <row r="1041" spans="1:9" ht="15.6" thickTop="1" thickBot="1" x14ac:dyDescent="0.35">
      <c r="A1041" s="84"/>
      <c r="B1041" s="110" t="s">
        <v>19</v>
      </c>
      <c r="C1041" s="111"/>
      <c r="D1041" s="111"/>
      <c r="E1041" s="112"/>
      <c r="F1041" s="88" t="s">
        <v>23</v>
      </c>
    </row>
    <row r="1042" spans="1:9" ht="15.6" thickTop="1" thickBot="1" x14ac:dyDescent="0.35"/>
    <row r="1043" spans="1:9" ht="44.4" thickTop="1" thickBot="1" x14ac:dyDescent="0.35">
      <c r="A1043" s="70" t="s">
        <v>2</v>
      </c>
      <c r="B1043" s="71" t="s">
        <v>1</v>
      </c>
      <c r="C1043" s="72" t="s">
        <v>0</v>
      </c>
      <c r="D1043" s="33" t="s">
        <v>20</v>
      </c>
      <c r="E1043" s="44"/>
      <c r="F1043" s="20"/>
      <c r="G1043" s="20"/>
    </row>
    <row r="1044" spans="1:9" s="13" customFormat="1" ht="231.6" thickTop="1" thickBot="1" x14ac:dyDescent="0.35">
      <c r="A1044" s="1" t="s">
        <v>257</v>
      </c>
      <c r="B1044" s="2" t="s">
        <v>116</v>
      </c>
      <c r="C1044" s="4" t="s">
        <v>25</v>
      </c>
      <c r="D1044" s="3">
        <v>1</v>
      </c>
      <c r="I1044" s="29"/>
    </row>
    <row r="1045" spans="1:9" ht="15.6" thickTop="1" thickBot="1" x14ac:dyDescent="0.35">
      <c r="A1045" s="84"/>
      <c r="B1045" s="110" t="s">
        <v>19</v>
      </c>
      <c r="C1045" s="111"/>
      <c r="D1045" s="111"/>
      <c r="E1045" s="112"/>
      <c r="F1045" s="88" t="s">
        <v>23</v>
      </c>
    </row>
    <row r="1046" spans="1:9" ht="15.6" thickTop="1" thickBot="1" x14ac:dyDescent="0.35"/>
    <row r="1047" spans="1:9" ht="44.4" thickTop="1" thickBot="1" x14ac:dyDescent="0.35">
      <c r="A1047" s="70" t="s">
        <v>2</v>
      </c>
      <c r="B1047" s="71" t="s">
        <v>1</v>
      </c>
      <c r="C1047" s="72" t="s">
        <v>0</v>
      </c>
      <c r="D1047" s="33" t="s">
        <v>20</v>
      </c>
      <c r="E1047" s="44"/>
      <c r="F1047" s="20"/>
      <c r="G1047" s="20"/>
    </row>
    <row r="1048" spans="1:9" s="13" customFormat="1" ht="58.8" thickTop="1" thickBot="1" x14ac:dyDescent="0.35">
      <c r="A1048" s="1" t="s">
        <v>258</v>
      </c>
      <c r="B1048" s="2" t="s">
        <v>117</v>
      </c>
      <c r="C1048" s="4" t="s">
        <v>25</v>
      </c>
      <c r="D1048" s="3">
        <v>1</v>
      </c>
      <c r="I1048" s="29"/>
    </row>
    <row r="1049" spans="1:9" ht="15.6" thickTop="1" thickBot="1" x14ac:dyDescent="0.35">
      <c r="A1049" s="84"/>
      <c r="B1049" s="110" t="s">
        <v>19</v>
      </c>
      <c r="C1049" s="111"/>
      <c r="D1049" s="111"/>
      <c r="E1049" s="112"/>
      <c r="F1049" s="88" t="s">
        <v>23</v>
      </c>
    </row>
    <row r="1050" spans="1:9" ht="15.6" thickTop="1" thickBot="1" x14ac:dyDescent="0.35"/>
    <row r="1051" spans="1:9" ht="44.4" thickTop="1" thickBot="1" x14ac:dyDescent="0.35">
      <c r="A1051" s="70" t="s">
        <v>2</v>
      </c>
      <c r="B1051" s="71" t="s">
        <v>1</v>
      </c>
      <c r="C1051" s="72" t="s">
        <v>0</v>
      </c>
      <c r="D1051" s="33" t="s">
        <v>20</v>
      </c>
      <c r="E1051" s="44"/>
      <c r="F1051" s="20"/>
      <c r="G1051" s="20"/>
    </row>
    <row r="1052" spans="1:9" s="13" customFormat="1" ht="250.2" customHeight="1" thickTop="1" thickBot="1" x14ac:dyDescent="0.35">
      <c r="A1052" s="1" t="s">
        <v>259</v>
      </c>
      <c r="B1052" s="2" t="s">
        <v>118</v>
      </c>
      <c r="C1052" s="4" t="s">
        <v>25</v>
      </c>
      <c r="D1052" s="3">
        <v>1</v>
      </c>
      <c r="I1052" s="29"/>
    </row>
    <row r="1053" spans="1:9" ht="15.6" thickTop="1" thickBot="1" x14ac:dyDescent="0.35">
      <c r="A1053" s="84"/>
      <c r="B1053" s="110" t="s">
        <v>19</v>
      </c>
      <c r="C1053" s="111"/>
      <c r="D1053" s="111"/>
      <c r="E1053" s="112"/>
      <c r="F1053" s="88" t="s">
        <v>23</v>
      </c>
    </row>
    <row r="1054" spans="1:9" ht="15.6" thickTop="1" thickBot="1" x14ac:dyDescent="0.35"/>
    <row r="1055" spans="1:9" ht="44.4" thickTop="1" thickBot="1" x14ac:dyDescent="0.35">
      <c r="A1055" s="70" t="s">
        <v>2</v>
      </c>
      <c r="B1055" s="71" t="s">
        <v>1</v>
      </c>
      <c r="C1055" s="72" t="s">
        <v>0</v>
      </c>
      <c r="D1055" s="33" t="s">
        <v>20</v>
      </c>
      <c r="E1055" s="44"/>
      <c r="F1055" s="20"/>
      <c r="G1055" s="20"/>
    </row>
    <row r="1056" spans="1:9" s="13" customFormat="1" ht="264.60000000000002" customHeight="1" thickTop="1" thickBot="1" x14ac:dyDescent="0.35">
      <c r="A1056" s="1" t="s">
        <v>260</v>
      </c>
      <c r="B1056" s="2" t="s">
        <v>350</v>
      </c>
      <c r="C1056" s="4" t="s">
        <v>25</v>
      </c>
      <c r="D1056" s="3">
        <v>1</v>
      </c>
      <c r="I1056" s="29"/>
    </row>
    <row r="1057" spans="1:11" ht="15.6" thickTop="1" thickBot="1" x14ac:dyDescent="0.35">
      <c r="A1057" s="84"/>
      <c r="B1057" s="110" t="s">
        <v>19</v>
      </c>
      <c r="C1057" s="111"/>
      <c r="D1057" s="111"/>
      <c r="E1057" s="112"/>
      <c r="F1057" s="88" t="s">
        <v>23</v>
      </c>
    </row>
    <row r="1058" spans="1:11" ht="15" thickTop="1" x14ac:dyDescent="0.3"/>
    <row r="1059" spans="1:11" ht="14.25" customHeight="1" x14ac:dyDescent="0.3">
      <c r="A1059" s="106" t="s">
        <v>261</v>
      </c>
      <c r="B1059" s="106"/>
      <c r="C1059" s="106"/>
      <c r="D1059" s="106"/>
      <c r="E1059" s="106"/>
      <c r="F1059" s="106"/>
      <c r="G1059" s="106"/>
    </row>
    <row r="1060" spans="1:11" ht="15" thickBot="1" x14ac:dyDescent="0.35"/>
    <row r="1061" spans="1:11" ht="44.4" thickTop="1" thickBot="1" x14ac:dyDescent="0.35">
      <c r="A1061" s="70" t="s">
        <v>2</v>
      </c>
      <c r="B1061" s="71" t="s">
        <v>1</v>
      </c>
      <c r="C1061" s="72" t="s">
        <v>0</v>
      </c>
      <c r="D1061" s="33" t="s">
        <v>20</v>
      </c>
      <c r="E1061" s="44"/>
      <c r="F1061" s="20"/>
      <c r="G1061" s="20"/>
    </row>
    <row r="1062" spans="1:11" ht="42.75" customHeight="1" thickTop="1" x14ac:dyDescent="0.3">
      <c r="A1062" s="1" t="s">
        <v>262</v>
      </c>
      <c r="B1062" s="17" t="s">
        <v>120</v>
      </c>
      <c r="C1062" s="6"/>
      <c r="D1062" s="6"/>
      <c r="E1062" s="44"/>
      <c r="F1062" s="20"/>
      <c r="G1062" s="20"/>
    </row>
    <row r="1063" spans="1:11" s="13" customFormat="1" ht="15" thickBot="1" x14ac:dyDescent="0.35">
      <c r="A1063" s="5" t="s">
        <v>263</v>
      </c>
      <c r="B1063" s="19" t="s">
        <v>43</v>
      </c>
      <c r="C1063" s="97" t="s">
        <v>25</v>
      </c>
      <c r="D1063" s="5">
        <v>1</v>
      </c>
      <c r="I1063" s="29"/>
    </row>
    <row r="1064" spans="1:11" s="13" customFormat="1" ht="15.6" thickTop="1" thickBot="1" x14ac:dyDescent="0.35">
      <c r="A1064" s="84"/>
      <c r="B1064" s="113" t="s">
        <v>37</v>
      </c>
      <c r="C1064" s="114"/>
      <c r="D1064" s="111"/>
      <c r="E1064" s="112"/>
      <c r="F1064" s="96">
        <v>66.36</v>
      </c>
      <c r="H1064" s="27"/>
      <c r="I1064" s="53"/>
      <c r="J1064" s="39"/>
      <c r="K1064" s="39"/>
    </row>
    <row r="1065" spans="1:11" ht="15.6" thickTop="1" thickBot="1" x14ac:dyDescent="0.35"/>
    <row r="1066" spans="1:11" ht="44.4" thickTop="1" thickBot="1" x14ac:dyDescent="0.35">
      <c r="A1066" s="70" t="s">
        <v>2</v>
      </c>
      <c r="B1066" s="71" t="s">
        <v>1</v>
      </c>
      <c r="C1066" s="72" t="s">
        <v>0</v>
      </c>
      <c r="D1066" s="33" t="s">
        <v>20</v>
      </c>
      <c r="E1066" s="44"/>
      <c r="F1066" s="20"/>
      <c r="G1066" s="20"/>
    </row>
    <row r="1067" spans="1:11" ht="29.4" thickTop="1" x14ac:dyDescent="0.3">
      <c r="A1067" s="1" t="s">
        <v>262</v>
      </c>
      <c r="B1067" s="17" t="s">
        <v>120</v>
      </c>
      <c r="C1067" s="6"/>
      <c r="D1067" s="6"/>
      <c r="E1067" s="44"/>
      <c r="F1067" s="20"/>
      <c r="G1067" s="20"/>
    </row>
    <row r="1068" spans="1:11" s="13" customFormat="1" ht="15" thickBot="1" x14ac:dyDescent="0.35">
      <c r="A1068" s="5" t="s">
        <v>264</v>
      </c>
      <c r="B1068" s="19" t="s">
        <v>44</v>
      </c>
      <c r="C1068" s="97" t="s">
        <v>25</v>
      </c>
      <c r="D1068" s="5">
        <v>1</v>
      </c>
      <c r="I1068" s="29"/>
    </row>
    <row r="1069" spans="1:11" s="13" customFormat="1" ht="15.6" thickTop="1" thickBot="1" x14ac:dyDescent="0.35">
      <c r="A1069" s="84"/>
      <c r="B1069" s="113" t="s">
        <v>37</v>
      </c>
      <c r="C1069" s="114"/>
      <c r="D1069" s="111"/>
      <c r="E1069" s="112"/>
      <c r="F1069" s="96">
        <v>66.36</v>
      </c>
      <c r="H1069" s="27"/>
      <c r="I1069" s="53"/>
      <c r="J1069" s="39"/>
      <c r="K1069" s="39"/>
    </row>
    <row r="1070" spans="1:11" ht="15.6" thickTop="1" thickBot="1" x14ac:dyDescent="0.35"/>
    <row r="1071" spans="1:11" ht="44.4" thickTop="1" thickBot="1" x14ac:dyDescent="0.35">
      <c r="A1071" s="70" t="s">
        <v>2</v>
      </c>
      <c r="B1071" s="71" t="s">
        <v>1</v>
      </c>
      <c r="C1071" s="72" t="s">
        <v>0</v>
      </c>
      <c r="D1071" s="33" t="s">
        <v>20</v>
      </c>
      <c r="E1071" s="44"/>
      <c r="F1071" s="20"/>
      <c r="G1071" s="20"/>
    </row>
    <row r="1072" spans="1:11" ht="29.4" thickTop="1" x14ac:dyDescent="0.3">
      <c r="A1072" s="1" t="s">
        <v>265</v>
      </c>
      <c r="B1072" s="17" t="s">
        <v>119</v>
      </c>
      <c r="C1072" s="6"/>
      <c r="D1072" s="6"/>
      <c r="E1072" s="44"/>
      <c r="F1072" s="20"/>
      <c r="G1072" s="20"/>
    </row>
    <row r="1073" spans="1:11" s="13" customFormat="1" ht="15" thickBot="1" x14ac:dyDescent="0.35">
      <c r="A1073" s="5" t="s">
        <v>266</v>
      </c>
      <c r="B1073" s="19" t="s">
        <v>43</v>
      </c>
      <c r="C1073" s="97" t="s">
        <v>25</v>
      </c>
      <c r="D1073" s="5">
        <v>1</v>
      </c>
      <c r="I1073" s="29"/>
    </row>
    <row r="1074" spans="1:11" s="13" customFormat="1" ht="15.6" thickTop="1" thickBot="1" x14ac:dyDescent="0.35">
      <c r="A1074" s="84"/>
      <c r="B1074" s="113" t="s">
        <v>37</v>
      </c>
      <c r="C1074" s="114"/>
      <c r="D1074" s="111"/>
      <c r="E1074" s="112"/>
      <c r="F1074" s="96">
        <v>105.32</v>
      </c>
      <c r="H1074" s="27"/>
      <c r="I1074" s="53"/>
      <c r="J1074" s="39"/>
      <c r="K1074" s="39"/>
    </row>
    <row r="1075" spans="1:11" ht="15.6" thickTop="1" thickBot="1" x14ac:dyDescent="0.35"/>
    <row r="1076" spans="1:11" ht="44.4" thickTop="1" thickBot="1" x14ac:dyDescent="0.35">
      <c r="A1076" s="70" t="s">
        <v>2</v>
      </c>
      <c r="B1076" s="71" t="s">
        <v>1</v>
      </c>
      <c r="C1076" s="72" t="s">
        <v>0</v>
      </c>
      <c r="D1076" s="33" t="s">
        <v>20</v>
      </c>
      <c r="E1076" s="44"/>
      <c r="F1076" s="20"/>
      <c r="G1076" s="20"/>
    </row>
    <row r="1077" spans="1:11" ht="29.4" thickTop="1" x14ac:dyDescent="0.3">
      <c r="A1077" s="1" t="s">
        <v>265</v>
      </c>
      <c r="B1077" s="17" t="s">
        <v>119</v>
      </c>
      <c r="C1077" s="6"/>
      <c r="D1077" s="6"/>
      <c r="E1077" s="44"/>
      <c r="F1077" s="20"/>
      <c r="G1077" s="20"/>
    </row>
    <row r="1078" spans="1:11" s="13" customFormat="1" ht="15" thickBot="1" x14ac:dyDescent="0.35">
      <c r="A1078" s="5" t="s">
        <v>267</v>
      </c>
      <c r="B1078" s="19" t="s">
        <v>44</v>
      </c>
      <c r="C1078" s="97" t="s">
        <v>25</v>
      </c>
      <c r="D1078" s="5">
        <v>1</v>
      </c>
      <c r="I1078" s="29"/>
    </row>
    <row r="1079" spans="1:11" s="13" customFormat="1" ht="15.6" thickTop="1" thickBot="1" x14ac:dyDescent="0.35">
      <c r="A1079" s="84"/>
      <c r="B1079" s="113" t="s">
        <v>37</v>
      </c>
      <c r="C1079" s="114"/>
      <c r="D1079" s="111"/>
      <c r="E1079" s="112"/>
      <c r="F1079" s="96">
        <v>105.32</v>
      </c>
      <c r="H1079" s="27"/>
      <c r="I1079" s="53"/>
      <c r="J1079" s="39"/>
      <c r="K1079" s="39"/>
    </row>
    <row r="1080" spans="1:11" ht="15.6" thickTop="1" thickBot="1" x14ac:dyDescent="0.35"/>
    <row r="1081" spans="1:11" ht="44.4" thickTop="1" thickBot="1" x14ac:dyDescent="0.35">
      <c r="A1081" s="70" t="s">
        <v>2</v>
      </c>
      <c r="B1081" s="71" t="s">
        <v>1</v>
      </c>
      <c r="C1081" s="72" t="s">
        <v>0</v>
      </c>
      <c r="D1081" s="33" t="s">
        <v>20</v>
      </c>
      <c r="E1081" s="44"/>
      <c r="F1081" s="20"/>
      <c r="G1081" s="20"/>
    </row>
    <row r="1082" spans="1:11" ht="29.4" thickTop="1" x14ac:dyDescent="0.3">
      <c r="A1082" s="1" t="s">
        <v>268</v>
      </c>
      <c r="B1082" s="17" t="s">
        <v>121</v>
      </c>
      <c r="C1082" s="6"/>
      <c r="D1082" s="6"/>
      <c r="E1082" s="44"/>
      <c r="F1082" s="20"/>
      <c r="G1082" s="20"/>
    </row>
    <row r="1083" spans="1:11" s="13" customFormat="1" ht="15" thickBot="1" x14ac:dyDescent="0.35">
      <c r="A1083" s="5" t="s">
        <v>269</v>
      </c>
      <c r="B1083" s="19" t="s">
        <v>43</v>
      </c>
      <c r="C1083" s="97" t="s">
        <v>25</v>
      </c>
      <c r="D1083" s="5">
        <v>1</v>
      </c>
      <c r="I1083" s="29"/>
    </row>
    <row r="1084" spans="1:11" s="13" customFormat="1" ht="15.6" thickTop="1" thickBot="1" x14ac:dyDescent="0.35">
      <c r="A1084" s="84"/>
      <c r="B1084" s="113" t="s">
        <v>37</v>
      </c>
      <c r="C1084" s="114"/>
      <c r="D1084" s="111"/>
      <c r="E1084" s="112"/>
      <c r="F1084" s="96">
        <v>160.13</v>
      </c>
      <c r="H1084" s="27"/>
      <c r="I1084" s="53"/>
      <c r="J1084" s="39"/>
      <c r="K1084" s="39"/>
    </row>
    <row r="1085" spans="1:11" ht="15.6" thickTop="1" thickBot="1" x14ac:dyDescent="0.35"/>
    <row r="1086" spans="1:11" ht="44.4" thickTop="1" thickBot="1" x14ac:dyDescent="0.35">
      <c r="A1086" s="70" t="s">
        <v>2</v>
      </c>
      <c r="B1086" s="71" t="s">
        <v>1</v>
      </c>
      <c r="C1086" s="72" t="s">
        <v>0</v>
      </c>
      <c r="D1086" s="33" t="s">
        <v>20</v>
      </c>
      <c r="E1086" s="44"/>
      <c r="F1086" s="20"/>
      <c r="G1086" s="20"/>
    </row>
    <row r="1087" spans="1:11" ht="29.4" thickTop="1" x14ac:dyDescent="0.3">
      <c r="A1087" s="1" t="s">
        <v>268</v>
      </c>
      <c r="B1087" s="17" t="s">
        <v>121</v>
      </c>
      <c r="C1087" s="6"/>
      <c r="D1087" s="6"/>
      <c r="E1087" s="44"/>
      <c r="F1087" s="20"/>
      <c r="G1087" s="20"/>
    </row>
    <row r="1088" spans="1:11" s="13" customFormat="1" ht="15" thickBot="1" x14ac:dyDescent="0.35">
      <c r="A1088" s="5" t="s">
        <v>270</v>
      </c>
      <c r="B1088" s="19" t="s">
        <v>44</v>
      </c>
      <c r="C1088" s="97" t="s">
        <v>25</v>
      </c>
      <c r="D1088" s="5">
        <v>1</v>
      </c>
      <c r="I1088" s="29"/>
    </row>
    <row r="1089" spans="1:11" s="13" customFormat="1" ht="15.6" thickTop="1" thickBot="1" x14ac:dyDescent="0.35">
      <c r="A1089" s="84"/>
      <c r="B1089" s="113" t="s">
        <v>37</v>
      </c>
      <c r="C1089" s="114"/>
      <c r="D1089" s="111"/>
      <c r="E1089" s="112"/>
      <c r="F1089" s="96">
        <v>160.13</v>
      </c>
      <c r="H1089" s="27"/>
      <c r="I1089" s="53"/>
      <c r="J1089" s="39"/>
      <c r="K1089" s="39"/>
    </row>
    <row r="1090" spans="1:11" ht="15.6" thickTop="1" thickBot="1" x14ac:dyDescent="0.35"/>
    <row r="1091" spans="1:11" ht="44.4" thickTop="1" thickBot="1" x14ac:dyDescent="0.35">
      <c r="A1091" s="70" t="s">
        <v>2</v>
      </c>
      <c r="B1091" s="71" t="s">
        <v>1</v>
      </c>
      <c r="C1091" s="72" t="s">
        <v>0</v>
      </c>
      <c r="D1091" s="33" t="s">
        <v>20</v>
      </c>
      <c r="E1091" s="44"/>
      <c r="F1091" s="20"/>
      <c r="G1091" s="20"/>
    </row>
    <row r="1092" spans="1:11" ht="29.4" thickTop="1" x14ac:dyDescent="0.3">
      <c r="A1092" s="1" t="s">
        <v>271</v>
      </c>
      <c r="B1092" s="17" t="s">
        <v>122</v>
      </c>
      <c r="C1092" s="6"/>
      <c r="D1092" s="6"/>
      <c r="E1092" s="44"/>
      <c r="F1092" s="20"/>
      <c r="G1092" s="20"/>
    </row>
    <row r="1093" spans="1:11" s="13" customFormat="1" ht="15" thickBot="1" x14ac:dyDescent="0.35">
      <c r="A1093" s="5" t="s">
        <v>272</v>
      </c>
      <c r="B1093" s="19" t="s">
        <v>43</v>
      </c>
      <c r="C1093" s="97" t="s">
        <v>25</v>
      </c>
      <c r="D1093" s="5">
        <v>1</v>
      </c>
      <c r="I1093" s="29"/>
    </row>
    <row r="1094" spans="1:11" s="13" customFormat="1" ht="15.6" thickTop="1" thickBot="1" x14ac:dyDescent="0.35">
      <c r="A1094" s="84"/>
      <c r="B1094" s="113" t="s">
        <v>37</v>
      </c>
      <c r="C1094" s="114"/>
      <c r="D1094" s="111"/>
      <c r="E1094" s="112"/>
      <c r="F1094" s="96">
        <v>141.37</v>
      </c>
      <c r="H1094" s="27"/>
      <c r="I1094" s="53"/>
      <c r="J1094" s="39"/>
      <c r="K1094" s="39"/>
    </row>
    <row r="1095" spans="1:11" ht="15.6" thickTop="1" thickBot="1" x14ac:dyDescent="0.35"/>
    <row r="1096" spans="1:11" ht="44.4" thickTop="1" thickBot="1" x14ac:dyDescent="0.35">
      <c r="A1096" s="70" t="s">
        <v>2</v>
      </c>
      <c r="B1096" s="71" t="s">
        <v>1</v>
      </c>
      <c r="C1096" s="72" t="s">
        <v>0</v>
      </c>
      <c r="D1096" s="33" t="s">
        <v>20</v>
      </c>
      <c r="E1096" s="44"/>
      <c r="F1096" s="20"/>
      <c r="G1096" s="20"/>
    </row>
    <row r="1097" spans="1:11" ht="29.4" thickTop="1" x14ac:dyDescent="0.3">
      <c r="A1097" s="1" t="s">
        <v>271</v>
      </c>
      <c r="B1097" s="17" t="s">
        <v>122</v>
      </c>
      <c r="C1097" s="6"/>
      <c r="D1097" s="6"/>
      <c r="E1097" s="44"/>
      <c r="F1097" s="20"/>
      <c r="G1097" s="20"/>
    </row>
    <row r="1098" spans="1:11" s="13" customFormat="1" ht="15" thickBot="1" x14ac:dyDescent="0.35">
      <c r="A1098" s="5" t="s">
        <v>273</v>
      </c>
      <c r="B1098" s="19" t="s">
        <v>44</v>
      </c>
      <c r="C1098" s="97" t="s">
        <v>25</v>
      </c>
      <c r="D1098" s="5">
        <v>1</v>
      </c>
      <c r="I1098" s="29"/>
    </row>
    <row r="1099" spans="1:11" s="13" customFormat="1" ht="15.6" thickTop="1" thickBot="1" x14ac:dyDescent="0.35">
      <c r="A1099" s="84"/>
      <c r="B1099" s="113" t="s">
        <v>37</v>
      </c>
      <c r="C1099" s="114"/>
      <c r="D1099" s="111"/>
      <c r="E1099" s="112"/>
      <c r="F1099" s="96">
        <v>141.37</v>
      </c>
      <c r="H1099" s="27"/>
      <c r="I1099" s="53"/>
      <c r="J1099" s="39"/>
      <c r="K1099" s="39"/>
    </row>
    <row r="1100" spans="1:11" ht="15.6" thickTop="1" thickBot="1" x14ac:dyDescent="0.35"/>
    <row r="1101" spans="1:11" ht="44.4" thickTop="1" thickBot="1" x14ac:dyDescent="0.35">
      <c r="A1101" s="70" t="s">
        <v>2</v>
      </c>
      <c r="B1101" s="71" t="s">
        <v>1</v>
      </c>
      <c r="C1101" s="72" t="s">
        <v>0</v>
      </c>
      <c r="D1101" s="33" t="s">
        <v>20</v>
      </c>
      <c r="E1101" s="44"/>
      <c r="F1101" s="20"/>
      <c r="G1101" s="20"/>
    </row>
    <row r="1102" spans="1:11" ht="29.4" thickTop="1" x14ac:dyDescent="0.3">
      <c r="A1102" s="1" t="s">
        <v>274</v>
      </c>
      <c r="B1102" s="17" t="s">
        <v>123</v>
      </c>
      <c r="C1102" s="6"/>
      <c r="D1102" s="6"/>
      <c r="E1102" s="44"/>
      <c r="F1102" s="20"/>
      <c r="G1102" s="20"/>
    </row>
    <row r="1103" spans="1:11" s="13" customFormat="1" ht="15" thickBot="1" x14ac:dyDescent="0.35">
      <c r="A1103" s="5" t="s">
        <v>275</v>
      </c>
      <c r="B1103" s="19" t="s">
        <v>43</v>
      </c>
      <c r="C1103" s="97" t="s">
        <v>25</v>
      </c>
      <c r="D1103" s="5">
        <v>1</v>
      </c>
      <c r="I1103" s="29"/>
    </row>
    <row r="1104" spans="1:11" s="13" customFormat="1" ht="15.6" thickTop="1" thickBot="1" x14ac:dyDescent="0.35">
      <c r="A1104" s="84"/>
      <c r="B1104" s="113" t="s">
        <v>37</v>
      </c>
      <c r="C1104" s="114"/>
      <c r="D1104" s="111"/>
      <c r="E1104" s="112"/>
      <c r="F1104" s="96">
        <v>109.26</v>
      </c>
      <c r="H1104" s="27"/>
      <c r="I1104" s="53"/>
      <c r="J1104" s="39"/>
      <c r="K1104" s="39"/>
    </row>
    <row r="1105" spans="1:11" ht="15.6" thickTop="1" thickBot="1" x14ac:dyDescent="0.35"/>
    <row r="1106" spans="1:11" ht="44.4" thickTop="1" thickBot="1" x14ac:dyDescent="0.35">
      <c r="A1106" s="70" t="s">
        <v>2</v>
      </c>
      <c r="B1106" s="71" t="s">
        <v>1</v>
      </c>
      <c r="C1106" s="72" t="s">
        <v>0</v>
      </c>
      <c r="D1106" s="33" t="s">
        <v>20</v>
      </c>
      <c r="E1106" s="44"/>
      <c r="F1106" s="20"/>
      <c r="G1106" s="20"/>
    </row>
    <row r="1107" spans="1:11" ht="29.4" thickTop="1" x14ac:dyDescent="0.3">
      <c r="A1107" s="1" t="s">
        <v>274</v>
      </c>
      <c r="B1107" s="17" t="s">
        <v>123</v>
      </c>
      <c r="C1107" s="6"/>
      <c r="D1107" s="6"/>
      <c r="E1107" s="44"/>
      <c r="F1107" s="20"/>
      <c r="G1107" s="20"/>
    </row>
    <row r="1108" spans="1:11" s="13" customFormat="1" ht="15" thickBot="1" x14ac:dyDescent="0.35">
      <c r="A1108" s="5" t="s">
        <v>276</v>
      </c>
      <c r="B1108" s="19" t="s">
        <v>44</v>
      </c>
      <c r="C1108" s="97" t="s">
        <v>25</v>
      </c>
      <c r="D1108" s="5">
        <v>1</v>
      </c>
      <c r="I1108" s="29"/>
    </row>
    <row r="1109" spans="1:11" s="13" customFormat="1" ht="15.6" thickTop="1" thickBot="1" x14ac:dyDescent="0.35">
      <c r="A1109" s="84"/>
      <c r="B1109" s="113" t="s">
        <v>37</v>
      </c>
      <c r="C1109" s="114"/>
      <c r="D1109" s="111"/>
      <c r="E1109" s="112"/>
      <c r="F1109" s="96">
        <v>109.26</v>
      </c>
      <c r="H1109" s="27"/>
      <c r="I1109" s="53"/>
      <c r="J1109" s="39"/>
      <c r="K1109" s="39"/>
    </row>
    <row r="1110" spans="1:11" ht="15.6" thickTop="1" thickBot="1" x14ac:dyDescent="0.35"/>
    <row r="1111" spans="1:11" ht="44.4" thickTop="1" thickBot="1" x14ac:dyDescent="0.35">
      <c r="A1111" s="70" t="s">
        <v>2</v>
      </c>
      <c r="B1111" s="71" t="s">
        <v>1</v>
      </c>
      <c r="C1111" s="72" t="s">
        <v>0</v>
      </c>
      <c r="D1111" s="33" t="s">
        <v>20</v>
      </c>
      <c r="E1111" s="44"/>
      <c r="F1111" s="20"/>
      <c r="G1111" s="20"/>
    </row>
    <row r="1112" spans="1:11" s="13" customFormat="1" ht="30" thickTop="1" thickBot="1" x14ac:dyDescent="0.35">
      <c r="A1112" s="1" t="s">
        <v>277</v>
      </c>
      <c r="B1112" s="2" t="s">
        <v>124</v>
      </c>
      <c r="C1112" s="4" t="s">
        <v>21</v>
      </c>
      <c r="D1112" s="3">
        <v>1</v>
      </c>
      <c r="I1112" s="29"/>
    </row>
    <row r="1113" spans="1:11" s="13" customFormat="1" ht="15.6" thickTop="1" thickBot="1" x14ac:dyDescent="0.35">
      <c r="A1113" s="84"/>
      <c r="B1113" s="113" t="s">
        <v>37</v>
      </c>
      <c r="C1113" s="114"/>
      <c r="D1113" s="111"/>
      <c r="E1113" s="112"/>
      <c r="F1113" s="96">
        <v>1730.99</v>
      </c>
      <c r="H1113" s="27"/>
      <c r="I1113" s="53"/>
      <c r="J1113" s="39"/>
      <c r="K1113" s="39"/>
    </row>
    <row r="1114" spans="1:11" ht="15.6" thickTop="1" thickBot="1" x14ac:dyDescent="0.35"/>
    <row r="1115" spans="1:11" ht="44.4" thickTop="1" thickBot="1" x14ac:dyDescent="0.35">
      <c r="A1115" s="70" t="s">
        <v>2</v>
      </c>
      <c r="B1115" s="71" t="s">
        <v>1</v>
      </c>
      <c r="C1115" s="72" t="s">
        <v>0</v>
      </c>
      <c r="D1115" s="33" t="s">
        <v>20</v>
      </c>
      <c r="E1115" s="44"/>
      <c r="F1115" s="20"/>
      <c r="G1115" s="20"/>
    </row>
    <row r="1116" spans="1:11" ht="15" thickTop="1" x14ac:dyDescent="0.3">
      <c r="A1116" s="1" t="s">
        <v>278</v>
      </c>
      <c r="B1116" s="17" t="s">
        <v>125</v>
      </c>
      <c r="C1116" s="6"/>
      <c r="D1116" s="6"/>
      <c r="E1116" s="44"/>
      <c r="F1116" s="20"/>
      <c r="G1116" s="20"/>
    </row>
    <row r="1117" spans="1:11" s="13" customFormat="1" ht="15" thickBot="1" x14ac:dyDescent="0.35">
      <c r="A1117" s="5" t="s">
        <v>279</v>
      </c>
      <c r="B1117" s="19" t="s">
        <v>45</v>
      </c>
      <c r="C1117" s="97" t="s">
        <v>25</v>
      </c>
      <c r="D1117" s="5">
        <v>1</v>
      </c>
      <c r="I1117" s="29"/>
    </row>
    <row r="1118" spans="1:11" s="13" customFormat="1" ht="15.6" thickTop="1" thickBot="1" x14ac:dyDescent="0.35">
      <c r="A1118" s="84"/>
      <c r="B1118" s="113" t="s">
        <v>37</v>
      </c>
      <c r="C1118" s="114"/>
      <c r="D1118" s="111"/>
      <c r="E1118" s="112"/>
      <c r="F1118" s="96">
        <v>288.49</v>
      </c>
      <c r="H1118" s="27"/>
      <c r="I1118" s="53"/>
      <c r="J1118" s="39"/>
      <c r="K1118" s="39"/>
    </row>
    <row r="1119" spans="1:11" ht="15.6" thickTop="1" thickBot="1" x14ac:dyDescent="0.35"/>
    <row r="1120" spans="1:11" ht="44.4" thickTop="1" thickBot="1" x14ac:dyDescent="0.35">
      <c r="A1120" s="70" t="s">
        <v>2</v>
      </c>
      <c r="B1120" s="71" t="s">
        <v>1</v>
      </c>
      <c r="C1120" s="72" t="s">
        <v>0</v>
      </c>
      <c r="D1120" s="33" t="s">
        <v>20</v>
      </c>
      <c r="E1120" s="44"/>
      <c r="F1120" s="20"/>
      <c r="G1120" s="20"/>
    </row>
    <row r="1121" spans="1:12" ht="15" thickTop="1" x14ac:dyDescent="0.3">
      <c r="A1121" s="1" t="s">
        <v>278</v>
      </c>
      <c r="B1121" s="17" t="s">
        <v>125</v>
      </c>
      <c r="C1121" s="6"/>
      <c r="D1121" s="6"/>
      <c r="E1121" s="44"/>
      <c r="F1121" s="20"/>
      <c r="G1121" s="20"/>
    </row>
    <row r="1122" spans="1:12" s="13" customFormat="1" ht="15" thickBot="1" x14ac:dyDescent="0.35">
      <c r="A1122" s="5" t="s">
        <v>280</v>
      </c>
      <c r="B1122" s="19" t="s">
        <v>46</v>
      </c>
      <c r="C1122" s="97" t="s">
        <v>25</v>
      </c>
      <c r="D1122" s="5">
        <v>1</v>
      </c>
      <c r="I1122" s="29"/>
    </row>
    <row r="1123" spans="1:12" s="13" customFormat="1" ht="15.6" thickTop="1" thickBot="1" x14ac:dyDescent="0.35">
      <c r="A1123" s="84"/>
      <c r="B1123" s="113" t="s">
        <v>37</v>
      </c>
      <c r="C1123" s="114"/>
      <c r="D1123" s="111"/>
      <c r="E1123" s="112"/>
      <c r="F1123" s="96">
        <v>129.83000000000001</v>
      </c>
      <c r="H1123" s="27"/>
      <c r="I1123" s="53"/>
      <c r="J1123" s="39"/>
      <c r="K1123" s="39"/>
    </row>
    <row r="1124" spans="1:12" ht="15.6" thickTop="1" thickBot="1" x14ac:dyDescent="0.35"/>
    <row r="1125" spans="1:12" ht="44.4" thickTop="1" thickBot="1" x14ac:dyDescent="0.35">
      <c r="A1125" s="70" t="s">
        <v>2</v>
      </c>
      <c r="B1125" s="71" t="s">
        <v>1</v>
      </c>
      <c r="C1125" s="72" t="s">
        <v>0</v>
      </c>
      <c r="D1125" s="33" t="s">
        <v>20</v>
      </c>
      <c r="E1125" s="44"/>
      <c r="F1125" s="20"/>
      <c r="G1125" s="20"/>
      <c r="K1125" s="28"/>
    </row>
    <row r="1126" spans="1:12" ht="30" thickTop="1" thickBot="1" x14ac:dyDescent="0.35">
      <c r="A1126" s="1" t="s">
        <v>281</v>
      </c>
      <c r="B1126" s="2" t="s">
        <v>126</v>
      </c>
      <c r="C1126" s="40" t="s">
        <v>25</v>
      </c>
      <c r="D1126" s="40">
        <v>1</v>
      </c>
      <c r="E1126" s="44"/>
      <c r="F1126" s="20"/>
      <c r="G1126" s="20"/>
      <c r="K1126" s="28"/>
    </row>
    <row r="1127" spans="1:12" ht="30" thickTop="1" thickBot="1" x14ac:dyDescent="0.35">
      <c r="A1127" s="70" t="s">
        <v>3</v>
      </c>
      <c r="B1127" s="71" t="s">
        <v>4</v>
      </c>
      <c r="C1127" s="71" t="s">
        <v>0</v>
      </c>
      <c r="D1127" s="71" t="s">
        <v>5</v>
      </c>
      <c r="E1127" s="71" t="s">
        <v>6</v>
      </c>
      <c r="F1127" s="71" t="s">
        <v>7</v>
      </c>
      <c r="G1127" s="33" t="s">
        <v>8</v>
      </c>
    </row>
    <row r="1128" spans="1:12" ht="15" thickTop="1" x14ac:dyDescent="0.3">
      <c r="A1128" s="20"/>
      <c r="B1128" s="73" t="s">
        <v>9</v>
      </c>
      <c r="C1128" s="74"/>
      <c r="D1128" s="74"/>
      <c r="E1128" s="74"/>
      <c r="F1128" s="74"/>
      <c r="G1128" s="34"/>
    </row>
    <row r="1129" spans="1:12" ht="15" thickBot="1" x14ac:dyDescent="0.35">
      <c r="A1129" s="75" t="s">
        <v>10</v>
      </c>
      <c r="B1129" s="76" t="s">
        <v>426</v>
      </c>
      <c r="C1129" s="76" t="s">
        <v>40</v>
      </c>
      <c r="D1129" s="76">
        <v>0.45</v>
      </c>
      <c r="E1129" s="77">
        <v>40.36</v>
      </c>
      <c r="F1129" s="78">
        <f>PRODUCT(D1129:E1129)</f>
        <v>18.161999999999999</v>
      </c>
      <c r="G1129" s="34"/>
    </row>
    <row r="1130" spans="1:12" ht="15.6" thickTop="1" thickBot="1" x14ac:dyDescent="0.35">
      <c r="A1130" s="79">
        <v>1</v>
      </c>
      <c r="B1130" s="110" t="s">
        <v>13</v>
      </c>
      <c r="C1130" s="111"/>
      <c r="D1130" s="111"/>
      <c r="E1130" s="112"/>
      <c r="F1130" s="80">
        <f>SUM(F1129:F1129)</f>
        <v>18.161999999999999</v>
      </c>
      <c r="G1130" s="35">
        <f>SUM(F1130/F1138)</f>
        <v>0.2628004146464421</v>
      </c>
    </row>
    <row r="1131" spans="1:12" ht="15" thickTop="1" x14ac:dyDescent="0.3">
      <c r="A1131" s="20"/>
      <c r="B1131" s="81" t="s">
        <v>330</v>
      </c>
      <c r="C1131" s="76"/>
      <c r="D1131" s="76"/>
      <c r="E1131" s="76"/>
      <c r="F1131" s="82"/>
      <c r="G1131" s="36"/>
    </row>
    <row r="1132" spans="1:12" ht="29.4" thickBot="1" x14ac:dyDescent="0.35">
      <c r="A1132" s="75" t="s">
        <v>12</v>
      </c>
      <c r="B1132" s="76" t="s">
        <v>351</v>
      </c>
      <c r="C1132" s="76" t="s">
        <v>25</v>
      </c>
      <c r="D1132" s="83">
        <v>1</v>
      </c>
      <c r="E1132" s="78">
        <v>36.47</v>
      </c>
      <c r="F1132" s="78">
        <f>D1132*E1132</f>
        <v>36.47</v>
      </c>
      <c r="G1132" s="34"/>
      <c r="J1132" s="55"/>
      <c r="K1132" s="56"/>
      <c r="L1132" s="56"/>
    </row>
    <row r="1133" spans="1:12" ht="15.6" thickTop="1" thickBot="1" x14ac:dyDescent="0.35">
      <c r="A1133" s="79">
        <v>2</v>
      </c>
      <c r="B1133" s="110" t="s">
        <v>342</v>
      </c>
      <c r="C1133" s="111"/>
      <c r="D1133" s="111"/>
      <c r="E1133" s="112"/>
      <c r="F1133" s="80">
        <f>SUM(F1132)</f>
        <v>36.47</v>
      </c>
      <c r="G1133" s="35">
        <f>SUM(F1133/F1138)</f>
        <v>0.52771341934565263</v>
      </c>
    </row>
    <row r="1134" spans="1:12" ht="15.6" thickTop="1" thickBot="1" x14ac:dyDescent="0.35">
      <c r="A1134" s="84" t="s">
        <v>14</v>
      </c>
      <c r="B1134" s="110" t="s">
        <v>41</v>
      </c>
      <c r="C1134" s="111"/>
      <c r="D1134" s="111"/>
      <c r="E1134" s="112"/>
      <c r="F1134" s="85">
        <f>SUM(F1130,F1133)</f>
        <v>54.631999999999998</v>
      </c>
      <c r="G1134" s="15"/>
    </row>
    <row r="1135" spans="1:12" ht="15.6" thickTop="1" thickBot="1" x14ac:dyDescent="0.35">
      <c r="A1135" s="86">
        <v>3</v>
      </c>
      <c r="B1135" s="107" t="s">
        <v>15</v>
      </c>
      <c r="C1135" s="108"/>
      <c r="D1135" s="108"/>
      <c r="E1135" s="109"/>
      <c r="F1135" s="85">
        <f>SUM(F1134)*15%</f>
        <v>8.194799999999999</v>
      </c>
      <c r="G1135" s="35">
        <f>SUM(F1135/F1138)</f>
        <v>0.11857707509881421</v>
      </c>
    </row>
    <row r="1136" spans="1:12" ht="15.6" thickTop="1" thickBot="1" x14ac:dyDescent="0.35">
      <c r="A1136" s="84" t="s">
        <v>16</v>
      </c>
      <c r="B1136" s="110" t="s">
        <v>42</v>
      </c>
      <c r="C1136" s="111"/>
      <c r="D1136" s="111"/>
      <c r="E1136" s="112"/>
      <c r="F1136" s="87">
        <f>SUM(F1134:F1135)</f>
        <v>62.826799999999999</v>
      </c>
    </row>
    <row r="1137" spans="1:13" ht="15.6" thickTop="1" thickBot="1" x14ac:dyDescent="0.35">
      <c r="A1137" s="86">
        <v>4</v>
      </c>
      <c r="B1137" s="107" t="s">
        <v>17</v>
      </c>
      <c r="C1137" s="108"/>
      <c r="D1137" s="108"/>
      <c r="E1137" s="109"/>
      <c r="F1137" s="85">
        <f>SUM(F1136)*10%</f>
        <v>6.28268</v>
      </c>
      <c r="G1137" s="35">
        <f>SUM(F1137/F1138)</f>
        <v>9.0909090909090898E-2</v>
      </c>
    </row>
    <row r="1138" spans="1:13" ht="15.6" thickTop="1" thickBot="1" x14ac:dyDescent="0.35">
      <c r="A1138" s="84" t="s">
        <v>18</v>
      </c>
      <c r="B1138" s="110" t="s">
        <v>19</v>
      </c>
      <c r="C1138" s="111"/>
      <c r="D1138" s="111"/>
      <c r="E1138" s="112"/>
      <c r="F1138" s="87">
        <f>SUM(F1136:F1137)</f>
        <v>69.109480000000005</v>
      </c>
      <c r="G1138" s="37">
        <f>SUM(G1130,G1133,G1135,G1137)</f>
        <v>0.99999999999999989</v>
      </c>
      <c r="I1138" s="31"/>
      <c r="J1138" s="66"/>
      <c r="K1138" s="43"/>
      <c r="L1138" s="43"/>
      <c r="M1138" s="63"/>
    </row>
    <row r="1139" spans="1:13" s="13" customFormat="1" ht="15.6" thickTop="1" thickBot="1" x14ac:dyDescent="0.35">
      <c r="A1139" s="38"/>
      <c r="B1139" s="14"/>
      <c r="C1139" s="14"/>
      <c r="D1139" s="14"/>
      <c r="E1139" s="14"/>
      <c r="F1139" s="52"/>
      <c r="H1139" s="27"/>
      <c r="I1139" s="53"/>
      <c r="J1139" s="39"/>
      <c r="K1139" s="39"/>
    </row>
    <row r="1140" spans="1:13" ht="44.4" thickTop="1" thickBot="1" x14ac:dyDescent="0.35">
      <c r="A1140" s="70" t="s">
        <v>2</v>
      </c>
      <c r="B1140" s="71" t="s">
        <v>1</v>
      </c>
      <c r="C1140" s="72" t="s">
        <v>0</v>
      </c>
      <c r="D1140" s="33" t="s">
        <v>20</v>
      </c>
      <c r="E1140" s="44"/>
      <c r="F1140" s="20"/>
      <c r="G1140" s="20"/>
      <c r="K1140" s="28"/>
    </row>
    <row r="1141" spans="1:13" ht="254.4" customHeight="1" thickTop="1" thickBot="1" x14ac:dyDescent="0.35">
      <c r="A1141" s="7" t="s">
        <v>282</v>
      </c>
      <c r="B1141" s="21" t="s">
        <v>398</v>
      </c>
      <c r="C1141" s="8" t="s">
        <v>21</v>
      </c>
      <c r="D1141" s="9">
        <v>1</v>
      </c>
      <c r="E1141" s="20"/>
      <c r="F1141" s="20"/>
      <c r="G1141" s="20"/>
      <c r="I1141" s="30"/>
    </row>
    <row r="1142" spans="1:13" ht="30" thickTop="1" thickBot="1" x14ac:dyDescent="0.35">
      <c r="A1142" s="70" t="s">
        <v>3</v>
      </c>
      <c r="B1142" s="71" t="s">
        <v>4</v>
      </c>
      <c r="C1142" s="71" t="s">
        <v>0</v>
      </c>
      <c r="D1142" s="71" t="s">
        <v>5</v>
      </c>
      <c r="E1142" s="71" t="s">
        <v>6</v>
      </c>
      <c r="F1142" s="71" t="s">
        <v>7</v>
      </c>
      <c r="G1142" s="33" t="s">
        <v>8</v>
      </c>
    </row>
    <row r="1143" spans="1:13" ht="15" thickTop="1" x14ac:dyDescent="0.3">
      <c r="A1143" s="20"/>
      <c r="B1143" s="73" t="s">
        <v>9</v>
      </c>
      <c r="C1143" s="74"/>
      <c r="D1143" s="74"/>
      <c r="E1143" s="74"/>
      <c r="F1143" s="74"/>
      <c r="G1143" s="34"/>
    </row>
    <row r="1144" spans="1:13" x14ac:dyDescent="0.3">
      <c r="A1144" s="75" t="s">
        <v>10</v>
      </c>
      <c r="B1144" s="76" t="s">
        <v>426</v>
      </c>
      <c r="C1144" s="76" t="s">
        <v>40</v>
      </c>
      <c r="D1144" s="76">
        <v>2.7E-2</v>
      </c>
      <c r="E1144" s="77">
        <v>40.36</v>
      </c>
      <c r="F1144" s="78">
        <f>PRODUCT(D1144:E1144)</f>
        <v>1.08972</v>
      </c>
      <c r="G1144" s="34"/>
    </row>
    <row r="1145" spans="1:13" ht="15" thickBot="1" x14ac:dyDescent="0.35">
      <c r="A1145" s="75" t="s">
        <v>11</v>
      </c>
      <c r="B1145" s="16" t="s">
        <v>158</v>
      </c>
      <c r="C1145" s="76" t="s">
        <v>40</v>
      </c>
      <c r="D1145" s="76">
        <v>2.7E-2</v>
      </c>
      <c r="E1145" s="77">
        <v>36.74</v>
      </c>
      <c r="F1145" s="78">
        <f>PRODUCT(D1145:E1145)</f>
        <v>0.99198000000000008</v>
      </c>
      <c r="G1145" s="34"/>
    </row>
    <row r="1146" spans="1:13" ht="15.6" thickTop="1" thickBot="1" x14ac:dyDescent="0.35">
      <c r="A1146" s="79">
        <v>1</v>
      </c>
      <c r="B1146" s="110" t="s">
        <v>13</v>
      </c>
      <c r="C1146" s="111"/>
      <c r="D1146" s="111"/>
      <c r="E1146" s="112"/>
      <c r="F1146" s="80">
        <f>SUM(F1144:F1145)</f>
        <v>2.0817000000000001</v>
      </c>
      <c r="G1146" s="35">
        <f>SUM(F1146/F1154)</f>
        <v>0.51238056114249275</v>
      </c>
    </row>
    <row r="1147" spans="1:13" ht="15" thickTop="1" x14ac:dyDescent="0.3">
      <c r="A1147" s="20"/>
      <c r="B1147" s="81" t="s">
        <v>330</v>
      </c>
      <c r="C1147" s="76"/>
      <c r="D1147" s="76"/>
      <c r="E1147" s="76"/>
      <c r="F1147" s="82"/>
      <c r="G1147" s="36"/>
    </row>
    <row r="1148" spans="1:13" ht="29.4" thickBot="1" x14ac:dyDescent="0.35">
      <c r="A1148" s="75" t="s">
        <v>12</v>
      </c>
      <c r="B1148" s="76" t="s">
        <v>404</v>
      </c>
      <c r="C1148" s="76" t="s">
        <v>63</v>
      </c>
      <c r="D1148" s="83">
        <v>1</v>
      </c>
      <c r="E1148" s="78">
        <v>1.1299999999999999</v>
      </c>
      <c r="F1148" s="78">
        <f>D1148*E1148</f>
        <v>1.1299999999999999</v>
      </c>
      <c r="G1148" s="34"/>
      <c r="I1148" s="57"/>
      <c r="J1148" s="53"/>
      <c r="K1148" s="66"/>
      <c r="L1148" s="66"/>
    </row>
    <row r="1149" spans="1:13" ht="15.6" thickTop="1" thickBot="1" x14ac:dyDescent="0.35">
      <c r="A1149" s="79">
        <v>2</v>
      </c>
      <c r="B1149" s="110" t="s">
        <v>342</v>
      </c>
      <c r="C1149" s="111"/>
      <c r="D1149" s="111"/>
      <c r="E1149" s="112"/>
      <c r="F1149" s="80">
        <f>SUM(F1148)</f>
        <v>1.1299999999999999</v>
      </c>
      <c r="G1149" s="35">
        <f>SUM(F1149/F1154)</f>
        <v>0.27813327284960215</v>
      </c>
    </row>
    <row r="1150" spans="1:13" ht="15.6" thickTop="1" thickBot="1" x14ac:dyDescent="0.35">
      <c r="A1150" s="84" t="s">
        <v>14</v>
      </c>
      <c r="B1150" s="110" t="s">
        <v>41</v>
      </c>
      <c r="C1150" s="111"/>
      <c r="D1150" s="111"/>
      <c r="E1150" s="112"/>
      <c r="F1150" s="85">
        <f>SUM(F1146,F1149)</f>
        <v>3.2117</v>
      </c>
      <c r="G1150" s="15"/>
    </row>
    <row r="1151" spans="1:13" ht="15.6" thickTop="1" thickBot="1" x14ac:dyDescent="0.35">
      <c r="A1151" s="86">
        <v>3</v>
      </c>
      <c r="B1151" s="107" t="s">
        <v>15</v>
      </c>
      <c r="C1151" s="108"/>
      <c r="D1151" s="108"/>
      <c r="E1151" s="109"/>
      <c r="F1151" s="85">
        <f>SUM(F1150)*15%</f>
        <v>0.48175499999999999</v>
      </c>
      <c r="G1151" s="35">
        <f>SUM(F1151/F1154)</f>
        <v>0.11857707509881424</v>
      </c>
    </row>
    <row r="1152" spans="1:13" ht="15.6" thickTop="1" thickBot="1" x14ac:dyDescent="0.35">
      <c r="A1152" s="84" t="s">
        <v>16</v>
      </c>
      <c r="B1152" s="110" t="s">
        <v>42</v>
      </c>
      <c r="C1152" s="111"/>
      <c r="D1152" s="111"/>
      <c r="E1152" s="112"/>
      <c r="F1152" s="87">
        <f>SUM(F1150:F1151)</f>
        <v>3.6934550000000002</v>
      </c>
    </row>
    <row r="1153" spans="1:12" ht="15.6" thickTop="1" thickBot="1" x14ac:dyDescent="0.35">
      <c r="A1153" s="86">
        <v>4</v>
      </c>
      <c r="B1153" s="107" t="s">
        <v>17</v>
      </c>
      <c r="C1153" s="108"/>
      <c r="D1153" s="108"/>
      <c r="E1153" s="109"/>
      <c r="F1153" s="85">
        <f>SUM(F1152)*10%</f>
        <v>0.36934550000000005</v>
      </c>
      <c r="G1153" s="35">
        <f>SUM(F1153/F1154)</f>
        <v>9.0909090909090925E-2</v>
      </c>
    </row>
    <row r="1154" spans="1:12" ht="15.6" thickTop="1" thickBot="1" x14ac:dyDescent="0.35">
      <c r="A1154" s="84" t="s">
        <v>18</v>
      </c>
      <c r="B1154" s="110" t="s">
        <v>19</v>
      </c>
      <c r="C1154" s="111"/>
      <c r="D1154" s="111"/>
      <c r="E1154" s="112"/>
      <c r="F1154" s="87">
        <f>SUM(F1152:F1153)</f>
        <v>4.0628004999999998</v>
      </c>
      <c r="G1154" s="37">
        <f>SUM(G1146,G1149,G1151,G1153)</f>
        <v>1</v>
      </c>
      <c r="I1154" s="31"/>
      <c r="J1154" s="53"/>
      <c r="K1154" s="43"/>
      <c r="L1154" s="43"/>
    </row>
    <row r="1155" spans="1:12" ht="15.6" thickTop="1" thickBot="1" x14ac:dyDescent="0.35"/>
    <row r="1156" spans="1:12" ht="44.4" thickTop="1" thickBot="1" x14ac:dyDescent="0.35">
      <c r="A1156" s="70" t="s">
        <v>2</v>
      </c>
      <c r="B1156" s="71" t="s">
        <v>1</v>
      </c>
      <c r="C1156" s="72" t="s">
        <v>0</v>
      </c>
      <c r="D1156" s="33" t="s">
        <v>20</v>
      </c>
      <c r="E1156" s="44"/>
      <c r="F1156" s="20"/>
      <c r="G1156" s="20"/>
      <c r="K1156" s="28"/>
    </row>
    <row r="1157" spans="1:12" ht="273" customHeight="1" thickTop="1" x14ac:dyDescent="0.3">
      <c r="A1157" s="1" t="s">
        <v>283</v>
      </c>
      <c r="B1157" s="17" t="s">
        <v>147</v>
      </c>
      <c r="C1157" s="6"/>
      <c r="D1157" s="6"/>
      <c r="E1157" s="44"/>
      <c r="F1157" s="20"/>
      <c r="G1157" s="20"/>
      <c r="K1157" s="28"/>
    </row>
    <row r="1158" spans="1:12" ht="15" thickBot="1" x14ac:dyDescent="0.35">
      <c r="A1158" s="10" t="s">
        <v>284</v>
      </c>
      <c r="B1158" s="22" t="s">
        <v>47</v>
      </c>
      <c r="C1158" s="11" t="s">
        <v>21</v>
      </c>
      <c r="D1158" s="10">
        <v>1</v>
      </c>
      <c r="E1158" s="20"/>
      <c r="F1158" s="20"/>
      <c r="G1158" s="20"/>
      <c r="I1158" s="30"/>
    </row>
    <row r="1159" spans="1:12" ht="30" thickTop="1" thickBot="1" x14ac:dyDescent="0.35">
      <c r="A1159" s="70" t="s">
        <v>3</v>
      </c>
      <c r="B1159" s="71" t="s">
        <v>4</v>
      </c>
      <c r="C1159" s="71" t="s">
        <v>0</v>
      </c>
      <c r="D1159" s="71" t="s">
        <v>5</v>
      </c>
      <c r="E1159" s="71" t="s">
        <v>6</v>
      </c>
      <c r="F1159" s="71" t="s">
        <v>7</v>
      </c>
      <c r="G1159" s="33" t="s">
        <v>8</v>
      </c>
    </row>
    <row r="1160" spans="1:12" ht="15" thickTop="1" x14ac:dyDescent="0.3">
      <c r="A1160" s="20"/>
      <c r="B1160" s="73" t="s">
        <v>9</v>
      </c>
      <c r="C1160" s="74"/>
      <c r="D1160" s="74"/>
      <c r="E1160" s="74"/>
      <c r="F1160" s="74"/>
      <c r="G1160" s="34"/>
    </row>
    <row r="1161" spans="1:12" x14ac:dyDescent="0.3">
      <c r="A1161" s="75" t="s">
        <v>10</v>
      </c>
      <c r="B1161" s="76" t="s">
        <v>426</v>
      </c>
      <c r="C1161" s="76" t="s">
        <v>40</v>
      </c>
      <c r="D1161" s="76">
        <v>2.7E-2</v>
      </c>
      <c r="E1161" s="77">
        <v>40.36</v>
      </c>
      <c r="F1161" s="78">
        <f>PRODUCT(D1161:E1161)</f>
        <v>1.08972</v>
      </c>
      <c r="G1161" s="34"/>
    </row>
    <row r="1162" spans="1:12" ht="15" thickBot="1" x14ac:dyDescent="0.35">
      <c r="A1162" s="75" t="s">
        <v>11</v>
      </c>
      <c r="B1162" s="16" t="s">
        <v>158</v>
      </c>
      <c r="C1162" s="76" t="s">
        <v>40</v>
      </c>
      <c r="D1162" s="76">
        <v>2.7E-2</v>
      </c>
      <c r="E1162" s="77">
        <v>36.74</v>
      </c>
      <c r="F1162" s="78">
        <f>PRODUCT(D1162:E1162)</f>
        <v>0.99198000000000008</v>
      </c>
      <c r="G1162" s="34"/>
    </row>
    <row r="1163" spans="1:12" ht="15.6" thickTop="1" thickBot="1" x14ac:dyDescent="0.35">
      <c r="A1163" s="79">
        <v>1</v>
      </c>
      <c r="B1163" s="110" t="s">
        <v>13</v>
      </c>
      <c r="C1163" s="111"/>
      <c r="D1163" s="111"/>
      <c r="E1163" s="112"/>
      <c r="F1163" s="80">
        <f>SUM(F1161:F1162)</f>
        <v>2.0817000000000001</v>
      </c>
      <c r="G1163" s="35">
        <f>SUM(F1163/F1171)</f>
        <v>0.51238056114249275</v>
      </c>
    </row>
    <row r="1164" spans="1:12" ht="15" thickTop="1" x14ac:dyDescent="0.3">
      <c r="A1164" s="20"/>
      <c r="B1164" s="81" t="s">
        <v>330</v>
      </c>
      <c r="C1164" s="76"/>
      <c r="D1164" s="76"/>
      <c r="E1164" s="76"/>
      <c r="F1164" s="82"/>
      <c r="G1164" s="36"/>
    </row>
    <row r="1165" spans="1:12" ht="29.4" thickBot="1" x14ac:dyDescent="0.35">
      <c r="A1165" s="75" t="s">
        <v>12</v>
      </c>
      <c r="B1165" s="76" t="s">
        <v>405</v>
      </c>
      <c r="C1165" s="76" t="s">
        <v>63</v>
      </c>
      <c r="D1165" s="83">
        <v>1</v>
      </c>
      <c r="E1165" s="78">
        <v>1.1299999999999999</v>
      </c>
      <c r="F1165" s="78">
        <f>D1165*E1165</f>
        <v>1.1299999999999999</v>
      </c>
      <c r="G1165" s="34"/>
      <c r="I1165" s="57"/>
      <c r="J1165" s="53"/>
      <c r="K1165" s="66"/>
      <c r="L1165" s="66"/>
    </row>
    <row r="1166" spans="1:12" ht="15.6" thickTop="1" thickBot="1" x14ac:dyDescent="0.35">
      <c r="A1166" s="79">
        <v>2</v>
      </c>
      <c r="B1166" s="110" t="s">
        <v>342</v>
      </c>
      <c r="C1166" s="111"/>
      <c r="D1166" s="111"/>
      <c r="E1166" s="112"/>
      <c r="F1166" s="80">
        <f>SUM(F1165)</f>
        <v>1.1299999999999999</v>
      </c>
      <c r="G1166" s="35">
        <f>SUM(F1166/F1171)</f>
        <v>0.27813327284960215</v>
      </c>
    </row>
    <row r="1167" spans="1:12" ht="15.6" thickTop="1" thickBot="1" x14ac:dyDescent="0.35">
      <c r="A1167" s="84" t="s">
        <v>14</v>
      </c>
      <c r="B1167" s="110" t="s">
        <v>41</v>
      </c>
      <c r="C1167" s="111"/>
      <c r="D1167" s="111"/>
      <c r="E1167" s="112"/>
      <c r="F1167" s="85">
        <f>SUM(F1163,F1166)</f>
        <v>3.2117</v>
      </c>
      <c r="G1167" s="15"/>
    </row>
    <row r="1168" spans="1:12" ht="15.6" thickTop="1" thickBot="1" x14ac:dyDescent="0.35">
      <c r="A1168" s="86">
        <v>3</v>
      </c>
      <c r="B1168" s="107" t="s">
        <v>15</v>
      </c>
      <c r="C1168" s="108"/>
      <c r="D1168" s="108"/>
      <c r="E1168" s="109"/>
      <c r="F1168" s="85">
        <f>SUM(F1167)*15%</f>
        <v>0.48175499999999999</v>
      </c>
      <c r="G1168" s="35">
        <f>SUM(F1168/F1171)</f>
        <v>0.11857707509881424</v>
      </c>
    </row>
    <row r="1169" spans="1:12" ht="15.6" thickTop="1" thickBot="1" x14ac:dyDescent="0.35">
      <c r="A1169" s="84" t="s">
        <v>16</v>
      </c>
      <c r="B1169" s="110" t="s">
        <v>42</v>
      </c>
      <c r="C1169" s="111"/>
      <c r="D1169" s="111"/>
      <c r="E1169" s="112"/>
      <c r="F1169" s="87">
        <f>SUM(F1167:F1168)</f>
        <v>3.6934550000000002</v>
      </c>
    </row>
    <row r="1170" spans="1:12" ht="15.6" thickTop="1" thickBot="1" x14ac:dyDescent="0.35">
      <c r="A1170" s="86">
        <v>4</v>
      </c>
      <c r="B1170" s="107" t="s">
        <v>17</v>
      </c>
      <c r="C1170" s="108"/>
      <c r="D1170" s="108"/>
      <c r="E1170" s="109"/>
      <c r="F1170" s="85">
        <f>SUM(F1169)*10%</f>
        <v>0.36934550000000005</v>
      </c>
      <c r="G1170" s="35">
        <f>SUM(F1170/F1171)</f>
        <v>9.0909090909090925E-2</v>
      </c>
    </row>
    <row r="1171" spans="1:12" ht="15.6" thickTop="1" thickBot="1" x14ac:dyDescent="0.35">
      <c r="A1171" s="84" t="s">
        <v>18</v>
      </c>
      <c r="B1171" s="110" t="s">
        <v>19</v>
      </c>
      <c r="C1171" s="111"/>
      <c r="D1171" s="111"/>
      <c r="E1171" s="112"/>
      <c r="F1171" s="87">
        <f>SUM(F1169:F1170)</f>
        <v>4.0628004999999998</v>
      </c>
      <c r="G1171" s="37">
        <f>SUM(G1163,G1166,G1168,G1170)</f>
        <v>1</v>
      </c>
      <c r="I1171" s="31"/>
      <c r="J1171" s="53"/>
      <c r="K1171" s="43"/>
      <c r="L1171" s="43"/>
    </row>
    <row r="1172" spans="1:12" ht="15.6" thickTop="1" thickBot="1" x14ac:dyDescent="0.35"/>
    <row r="1173" spans="1:12" ht="44.4" thickTop="1" thickBot="1" x14ac:dyDescent="0.35">
      <c r="A1173" s="70" t="s">
        <v>2</v>
      </c>
      <c r="B1173" s="71" t="s">
        <v>1</v>
      </c>
      <c r="C1173" s="72" t="s">
        <v>0</v>
      </c>
      <c r="D1173" s="33" t="s">
        <v>20</v>
      </c>
      <c r="E1173" s="44"/>
      <c r="F1173" s="20"/>
      <c r="G1173" s="20"/>
      <c r="K1173" s="28"/>
    </row>
    <row r="1174" spans="1:12" ht="273" customHeight="1" thickTop="1" x14ac:dyDescent="0.3">
      <c r="A1174" s="1" t="s">
        <v>283</v>
      </c>
      <c r="B1174" s="17" t="s">
        <v>147</v>
      </c>
      <c r="C1174" s="6"/>
      <c r="D1174" s="6"/>
      <c r="E1174" s="44"/>
      <c r="F1174" s="20"/>
      <c r="G1174" s="20"/>
      <c r="K1174" s="28"/>
    </row>
    <row r="1175" spans="1:12" ht="15" thickBot="1" x14ac:dyDescent="0.35">
      <c r="A1175" s="10" t="s">
        <v>285</v>
      </c>
      <c r="B1175" s="22" t="s">
        <v>48</v>
      </c>
      <c r="C1175" s="11" t="s">
        <v>21</v>
      </c>
      <c r="D1175" s="10">
        <v>1</v>
      </c>
      <c r="E1175" s="20"/>
      <c r="F1175" s="20"/>
      <c r="G1175" s="20"/>
      <c r="I1175" s="30"/>
    </row>
    <row r="1176" spans="1:12" ht="30" thickTop="1" thickBot="1" x14ac:dyDescent="0.35">
      <c r="A1176" s="70" t="s">
        <v>3</v>
      </c>
      <c r="B1176" s="71" t="s">
        <v>4</v>
      </c>
      <c r="C1176" s="71" t="s">
        <v>0</v>
      </c>
      <c r="D1176" s="71" t="s">
        <v>5</v>
      </c>
      <c r="E1176" s="71" t="s">
        <v>6</v>
      </c>
      <c r="F1176" s="71" t="s">
        <v>7</v>
      </c>
      <c r="G1176" s="33" t="s">
        <v>8</v>
      </c>
    </row>
    <row r="1177" spans="1:12" ht="15" thickTop="1" x14ac:dyDescent="0.3">
      <c r="A1177" s="20"/>
      <c r="B1177" s="73" t="s">
        <v>9</v>
      </c>
      <c r="C1177" s="74"/>
      <c r="D1177" s="74"/>
      <c r="E1177" s="74"/>
      <c r="F1177" s="74"/>
      <c r="G1177" s="34"/>
    </row>
    <row r="1178" spans="1:12" x14ac:dyDescent="0.3">
      <c r="A1178" s="75" t="s">
        <v>10</v>
      </c>
      <c r="B1178" s="76" t="s">
        <v>426</v>
      </c>
      <c r="C1178" s="76" t="s">
        <v>40</v>
      </c>
      <c r="D1178" s="76">
        <v>3.2500000000000001E-2</v>
      </c>
      <c r="E1178" s="77">
        <v>40.36</v>
      </c>
      <c r="F1178" s="78">
        <f>PRODUCT(D1178:E1178)</f>
        <v>1.3117000000000001</v>
      </c>
      <c r="G1178" s="34"/>
    </row>
    <row r="1179" spans="1:12" ht="15" thickBot="1" x14ac:dyDescent="0.35">
      <c r="A1179" s="75" t="s">
        <v>11</v>
      </c>
      <c r="B1179" s="16" t="s">
        <v>158</v>
      </c>
      <c r="C1179" s="76" t="s">
        <v>40</v>
      </c>
      <c r="D1179" s="76">
        <v>3.2500000000000001E-2</v>
      </c>
      <c r="E1179" s="77">
        <v>36.74</v>
      </c>
      <c r="F1179" s="78">
        <f>PRODUCT(D1179:E1179)</f>
        <v>1.1940500000000001</v>
      </c>
      <c r="G1179" s="34"/>
    </row>
    <row r="1180" spans="1:12" ht="15.6" thickTop="1" thickBot="1" x14ac:dyDescent="0.35">
      <c r="A1180" s="79">
        <v>1</v>
      </c>
      <c r="B1180" s="110" t="s">
        <v>13</v>
      </c>
      <c r="C1180" s="111"/>
      <c r="D1180" s="111"/>
      <c r="E1180" s="112"/>
      <c r="F1180" s="80">
        <f>SUM(F1178:F1179)</f>
        <v>2.5057499999999999</v>
      </c>
      <c r="G1180" s="35">
        <f>SUM(F1180/F1188)</f>
        <v>0.51641270664816319</v>
      </c>
    </row>
    <row r="1181" spans="1:12" ht="15" thickTop="1" x14ac:dyDescent="0.3">
      <c r="A1181" s="20"/>
      <c r="B1181" s="81" t="s">
        <v>330</v>
      </c>
      <c r="C1181" s="76"/>
      <c r="D1181" s="76"/>
      <c r="E1181" s="76"/>
      <c r="F1181" s="82"/>
      <c r="G1181" s="36"/>
    </row>
    <row r="1182" spans="1:12" ht="29.4" thickBot="1" x14ac:dyDescent="0.35">
      <c r="A1182" s="75" t="s">
        <v>12</v>
      </c>
      <c r="B1182" s="76" t="s">
        <v>405</v>
      </c>
      <c r="C1182" s="76" t="s">
        <v>63</v>
      </c>
      <c r="D1182" s="83">
        <v>1</v>
      </c>
      <c r="E1182" s="78">
        <v>1.33</v>
      </c>
      <c r="F1182" s="78">
        <f>D1182*E1182</f>
        <v>1.33</v>
      </c>
      <c r="G1182" s="34"/>
      <c r="J1182" s="58"/>
      <c r="K1182" s="56"/>
      <c r="L1182" s="56"/>
    </row>
    <row r="1183" spans="1:12" ht="15.6" thickTop="1" thickBot="1" x14ac:dyDescent="0.35">
      <c r="A1183" s="79">
        <v>2</v>
      </c>
      <c r="B1183" s="110" t="s">
        <v>342</v>
      </c>
      <c r="C1183" s="111"/>
      <c r="D1183" s="111"/>
      <c r="E1183" s="112"/>
      <c r="F1183" s="80">
        <f>SUM(F1182)</f>
        <v>1.33</v>
      </c>
      <c r="G1183" s="35">
        <f>SUM(F1183/F1188)</f>
        <v>0.27410112734393177</v>
      </c>
    </row>
    <row r="1184" spans="1:12" ht="15.6" thickTop="1" thickBot="1" x14ac:dyDescent="0.35">
      <c r="A1184" s="84" t="s">
        <v>14</v>
      </c>
      <c r="B1184" s="110" t="s">
        <v>41</v>
      </c>
      <c r="C1184" s="111"/>
      <c r="D1184" s="111"/>
      <c r="E1184" s="112"/>
      <c r="F1184" s="85">
        <f>SUM(F1180,F1183)</f>
        <v>3.83575</v>
      </c>
      <c r="G1184" s="15"/>
    </row>
    <row r="1185" spans="1:12" ht="15.6" thickTop="1" thickBot="1" x14ac:dyDescent="0.35">
      <c r="A1185" s="86">
        <v>3</v>
      </c>
      <c r="B1185" s="107" t="s">
        <v>15</v>
      </c>
      <c r="C1185" s="108"/>
      <c r="D1185" s="108"/>
      <c r="E1185" s="109"/>
      <c r="F1185" s="85">
        <f>SUM(F1184)*15%</f>
        <v>0.5753625</v>
      </c>
      <c r="G1185" s="35">
        <f>SUM(F1185/F1188)</f>
        <v>0.11857707509881424</v>
      </c>
    </row>
    <row r="1186" spans="1:12" ht="15.6" thickTop="1" thickBot="1" x14ac:dyDescent="0.35">
      <c r="A1186" s="84" t="s">
        <v>16</v>
      </c>
      <c r="B1186" s="110" t="s">
        <v>42</v>
      </c>
      <c r="C1186" s="111"/>
      <c r="D1186" s="111"/>
      <c r="E1186" s="112"/>
      <c r="F1186" s="87">
        <f>SUM(F1184:F1185)</f>
        <v>4.4111124999999998</v>
      </c>
    </row>
    <row r="1187" spans="1:12" ht="15.6" thickTop="1" thickBot="1" x14ac:dyDescent="0.35">
      <c r="A1187" s="86">
        <v>4</v>
      </c>
      <c r="B1187" s="107" t="s">
        <v>17</v>
      </c>
      <c r="C1187" s="108"/>
      <c r="D1187" s="108"/>
      <c r="E1187" s="109"/>
      <c r="F1187" s="85">
        <f>SUM(F1186)*10%</f>
        <v>0.44111125000000001</v>
      </c>
      <c r="G1187" s="35">
        <f>SUM(F1187/F1188)</f>
        <v>9.0909090909090925E-2</v>
      </c>
    </row>
    <row r="1188" spans="1:12" ht="15.6" thickTop="1" thickBot="1" x14ac:dyDescent="0.35">
      <c r="A1188" s="84" t="s">
        <v>18</v>
      </c>
      <c r="B1188" s="110" t="s">
        <v>19</v>
      </c>
      <c r="C1188" s="111"/>
      <c r="D1188" s="111"/>
      <c r="E1188" s="112"/>
      <c r="F1188" s="87">
        <f>SUM(F1186:F1187)</f>
        <v>4.8522237499999994</v>
      </c>
      <c r="G1188" s="37">
        <f>SUM(G1180,G1183,G1185,G1187)</f>
        <v>1</v>
      </c>
      <c r="I1188" s="31"/>
      <c r="J1188" s="53"/>
      <c r="K1188" s="43"/>
      <c r="L1188" s="43"/>
    </row>
    <row r="1189" spans="1:12" ht="15.6" thickTop="1" thickBot="1" x14ac:dyDescent="0.35"/>
    <row r="1190" spans="1:12" ht="44.4" thickTop="1" thickBot="1" x14ac:dyDescent="0.35">
      <c r="A1190" s="70" t="s">
        <v>2</v>
      </c>
      <c r="B1190" s="71" t="s">
        <v>1</v>
      </c>
      <c r="C1190" s="72" t="s">
        <v>0</v>
      </c>
      <c r="D1190" s="33" t="s">
        <v>20</v>
      </c>
      <c r="E1190" s="44"/>
      <c r="F1190" s="20"/>
      <c r="G1190" s="20"/>
      <c r="K1190" s="28"/>
    </row>
    <row r="1191" spans="1:12" ht="265.8" customHeight="1" thickTop="1" x14ac:dyDescent="0.3">
      <c r="A1191" s="1" t="s">
        <v>283</v>
      </c>
      <c r="B1191" s="17" t="s">
        <v>147</v>
      </c>
      <c r="C1191" s="6"/>
      <c r="D1191" s="6"/>
      <c r="E1191" s="44"/>
      <c r="F1191" s="20"/>
      <c r="G1191" s="20"/>
      <c r="K1191" s="28"/>
    </row>
    <row r="1192" spans="1:12" ht="15" thickBot="1" x14ac:dyDescent="0.35">
      <c r="A1192" s="10" t="s">
        <v>286</v>
      </c>
      <c r="B1192" s="22" t="s">
        <v>49</v>
      </c>
      <c r="C1192" s="11" t="s">
        <v>21</v>
      </c>
      <c r="D1192" s="10">
        <v>1</v>
      </c>
      <c r="E1192" s="20"/>
      <c r="F1192" s="20"/>
      <c r="G1192" s="20"/>
      <c r="I1192" s="30"/>
    </row>
    <row r="1193" spans="1:12" ht="30" thickTop="1" thickBot="1" x14ac:dyDescent="0.35">
      <c r="A1193" s="70" t="s">
        <v>3</v>
      </c>
      <c r="B1193" s="71" t="s">
        <v>4</v>
      </c>
      <c r="C1193" s="71" t="s">
        <v>0</v>
      </c>
      <c r="D1193" s="71" t="s">
        <v>5</v>
      </c>
      <c r="E1193" s="71" t="s">
        <v>6</v>
      </c>
      <c r="F1193" s="71" t="s">
        <v>7</v>
      </c>
      <c r="G1193" s="33" t="s">
        <v>8</v>
      </c>
    </row>
    <row r="1194" spans="1:12" ht="15" thickTop="1" x14ac:dyDescent="0.3">
      <c r="A1194" s="20"/>
      <c r="B1194" s="73" t="s">
        <v>9</v>
      </c>
      <c r="C1194" s="74"/>
      <c r="D1194" s="74"/>
      <c r="E1194" s="74"/>
      <c r="F1194" s="74"/>
      <c r="G1194" s="34"/>
    </row>
    <row r="1195" spans="1:12" x14ac:dyDescent="0.3">
      <c r="A1195" s="75" t="s">
        <v>10</v>
      </c>
      <c r="B1195" s="76" t="s">
        <v>426</v>
      </c>
      <c r="C1195" s="76" t="s">
        <v>40</v>
      </c>
      <c r="D1195" s="76">
        <v>5.0700000000000002E-2</v>
      </c>
      <c r="E1195" s="77">
        <v>40.36</v>
      </c>
      <c r="F1195" s="78">
        <f>PRODUCT(D1195:E1195)</f>
        <v>2.046252</v>
      </c>
      <c r="G1195" s="34"/>
    </row>
    <row r="1196" spans="1:12" ht="15" thickBot="1" x14ac:dyDescent="0.35">
      <c r="A1196" s="75" t="s">
        <v>11</v>
      </c>
      <c r="B1196" s="16" t="s">
        <v>158</v>
      </c>
      <c r="C1196" s="76" t="s">
        <v>40</v>
      </c>
      <c r="D1196" s="76">
        <v>5.0700000000000002E-2</v>
      </c>
      <c r="E1196" s="77">
        <v>36.74</v>
      </c>
      <c r="F1196" s="78">
        <f>PRODUCT(D1196:E1196)</f>
        <v>1.8627180000000001</v>
      </c>
      <c r="G1196" s="34"/>
    </row>
    <row r="1197" spans="1:12" ht="15.6" thickTop="1" thickBot="1" x14ac:dyDescent="0.35">
      <c r="A1197" s="79">
        <v>1</v>
      </c>
      <c r="B1197" s="110" t="s">
        <v>13</v>
      </c>
      <c r="C1197" s="111"/>
      <c r="D1197" s="111"/>
      <c r="E1197" s="112"/>
      <c r="F1197" s="80">
        <f>SUM(F1195:F1196)</f>
        <v>3.9089700000000001</v>
      </c>
      <c r="G1197" s="35">
        <f>SUM(F1197/F1205)</f>
        <v>0.51856190946758907</v>
      </c>
    </row>
    <row r="1198" spans="1:12" ht="15" thickTop="1" x14ac:dyDescent="0.3">
      <c r="A1198" s="20"/>
      <c r="B1198" s="81" t="s">
        <v>330</v>
      </c>
      <c r="C1198" s="76"/>
      <c r="D1198" s="76"/>
      <c r="E1198" s="76"/>
      <c r="F1198" s="82"/>
      <c r="G1198" s="36"/>
    </row>
    <row r="1199" spans="1:12" ht="29.4" thickBot="1" x14ac:dyDescent="0.35">
      <c r="A1199" s="75" t="s">
        <v>12</v>
      </c>
      <c r="B1199" s="76" t="s">
        <v>405</v>
      </c>
      <c r="C1199" s="76" t="s">
        <v>63</v>
      </c>
      <c r="D1199" s="83">
        <v>1</v>
      </c>
      <c r="E1199" s="78">
        <v>2.0499999999999998</v>
      </c>
      <c r="F1199" s="78">
        <f>D1199*E1199</f>
        <v>2.0499999999999998</v>
      </c>
      <c r="G1199" s="34"/>
      <c r="J1199" s="58"/>
      <c r="K1199" s="56"/>
      <c r="L1199" s="56"/>
    </row>
    <row r="1200" spans="1:12" ht="15.6" thickTop="1" thickBot="1" x14ac:dyDescent="0.35">
      <c r="A1200" s="79">
        <v>2</v>
      </c>
      <c r="B1200" s="110" t="s">
        <v>342</v>
      </c>
      <c r="C1200" s="111"/>
      <c r="D1200" s="111"/>
      <c r="E1200" s="112"/>
      <c r="F1200" s="80">
        <f>SUM(F1199)</f>
        <v>2.0499999999999998</v>
      </c>
      <c r="G1200" s="35">
        <f>SUM(F1200/F1205)</f>
        <v>0.27195192452450578</v>
      </c>
    </row>
    <row r="1201" spans="1:12" ht="15.6" thickTop="1" thickBot="1" x14ac:dyDescent="0.35">
      <c r="A1201" s="84" t="s">
        <v>14</v>
      </c>
      <c r="B1201" s="110" t="s">
        <v>41</v>
      </c>
      <c r="C1201" s="111"/>
      <c r="D1201" s="111"/>
      <c r="E1201" s="112"/>
      <c r="F1201" s="85">
        <f>SUM(F1197,F1200)</f>
        <v>5.9589699999999999</v>
      </c>
      <c r="G1201" s="15"/>
    </row>
    <row r="1202" spans="1:12" ht="15.6" thickTop="1" thickBot="1" x14ac:dyDescent="0.35">
      <c r="A1202" s="86">
        <v>3</v>
      </c>
      <c r="B1202" s="107" t="s">
        <v>15</v>
      </c>
      <c r="C1202" s="108"/>
      <c r="D1202" s="108"/>
      <c r="E1202" s="109"/>
      <c r="F1202" s="85">
        <f>SUM(F1201)*15%</f>
        <v>0.89384549999999996</v>
      </c>
      <c r="G1202" s="35">
        <f>SUM(F1202/F1205)</f>
        <v>0.11857707509881422</v>
      </c>
    </row>
    <row r="1203" spans="1:12" ht="15.6" thickTop="1" thickBot="1" x14ac:dyDescent="0.35">
      <c r="A1203" s="84" t="s">
        <v>16</v>
      </c>
      <c r="B1203" s="110" t="s">
        <v>42</v>
      </c>
      <c r="C1203" s="111"/>
      <c r="D1203" s="111"/>
      <c r="E1203" s="112"/>
      <c r="F1203" s="87">
        <f>SUM(F1201:F1202)</f>
        <v>6.8528155000000002</v>
      </c>
    </row>
    <row r="1204" spans="1:12" ht="15.6" thickTop="1" thickBot="1" x14ac:dyDescent="0.35">
      <c r="A1204" s="86">
        <v>4</v>
      </c>
      <c r="B1204" s="107" t="s">
        <v>17</v>
      </c>
      <c r="C1204" s="108"/>
      <c r="D1204" s="108"/>
      <c r="E1204" s="109"/>
      <c r="F1204" s="85">
        <f>SUM(F1203)*10%</f>
        <v>0.68528155000000002</v>
      </c>
      <c r="G1204" s="35">
        <f>SUM(F1204/F1205)</f>
        <v>9.0909090909090912E-2</v>
      </c>
    </row>
    <row r="1205" spans="1:12" ht="15.6" thickTop="1" thickBot="1" x14ac:dyDescent="0.35">
      <c r="A1205" s="84" t="s">
        <v>18</v>
      </c>
      <c r="B1205" s="110" t="s">
        <v>19</v>
      </c>
      <c r="C1205" s="111"/>
      <c r="D1205" s="111"/>
      <c r="E1205" s="112"/>
      <c r="F1205" s="87">
        <f>SUM(F1203:F1204)</f>
        <v>7.5380970500000002</v>
      </c>
      <c r="G1205" s="37">
        <f>SUM(G1197,G1200,G1202,G1204)</f>
        <v>1</v>
      </c>
      <c r="I1205" s="31"/>
      <c r="J1205" s="53"/>
      <c r="K1205" s="43"/>
      <c r="L1205" s="43"/>
    </row>
    <row r="1206" spans="1:12" ht="15.6" thickTop="1" thickBot="1" x14ac:dyDescent="0.35"/>
    <row r="1207" spans="1:12" ht="44.4" thickTop="1" thickBot="1" x14ac:dyDescent="0.35">
      <c r="A1207" s="70" t="s">
        <v>2</v>
      </c>
      <c r="B1207" s="71" t="s">
        <v>1</v>
      </c>
      <c r="C1207" s="72" t="s">
        <v>0</v>
      </c>
      <c r="D1207" s="33" t="s">
        <v>20</v>
      </c>
      <c r="E1207" s="44"/>
      <c r="F1207" s="20"/>
      <c r="G1207" s="20"/>
      <c r="K1207" s="28"/>
    </row>
    <row r="1208" spans="1:12" ht="274.2" customHeight="1" thickTop="1" x14ac:dyDescent="0.3">
      <c r="A1208" s="1" t="s">
        <v>283</v>
      </c>
      <c r="B1208" s="17" t="s">
        <v>147</v>
      </c>
      <c r="C1208" s="6"/>
      <c r="D1208" s="6"/>
      <c r="E1208" s="44"/>
      <c r="F1208" s="20"/>
      <c r="G1208" s="20"/>
      <c r="K1208" s="28"/>
    </row>
    <row r="1209" spans="1:12" ht="15" thickBot="1" x14ac:dyDescent="0.35">
      <c r="A1209" s="10" t="s">
        <v>287</v>
      </c>
      <c r="B1209" s="22" t="s">
        <v>50</v>
      </c>
      <c r="C1209" s="11" t="s">
        <v>21</v>
      </c>
      <c r="D1209" s="10">
        <v>1</v>
      </c>
      <c r="E1209" s="20"/>
      <c r="F1209" s="20"/>
      <c r="G1209" s="20"/>
      <c r="I1209" s="30"/>
    </row>
    <row r="1210" spans="1:12" ht="30" thickTop="1" thickBot="1" x14ac:dyDescent="0.35">
      <c r="A1210" s="70" t="s">
        <v>3</v>
      </c>
      <c r="B1210" s="71" t="s">
        <v>4</v>
      </c>
      <c r="C1210" s="71" t="s">
        <v>0</v>
      </c>
      <c r="D1210" s="71" t="s">
        <v>5</v>
      </c>
      <c r="E1210" s="71" t="s">
        <v>6</v>
      </c>
      <c r="F1210" s="71" t="s">
        <v>7</v>
      </c>
      <c r="G1210" s="33" t="s">
        <v>8</v>
      </c>
    </row>
    <row r="1211" spans="1:12" ht="15" thickTop="1" x14ac:dyDescent="0.3">
      <c r="A1211" s="20"/>
      <c r="B1211" s="73" t="s">
        <v>9</v>
      </c>
      <c r="C1211" s="74"/>
      <c r="D1211" s="74"/>
      <c r="E1211" s="74"/>
      <c r="F1211" s="74"/>
      <c r="G1211" s="34"/>
    </row>
    <row r="1212" spans="1:12" x14ac:dyDescent="0.3">
      <c r="A1212" s="75" t="s">
        <v>10</v>
      </c>
      <c r="B1212" s="76" t="s">
        <v>426</v>
      </c>
      <c r="C1212" s="76" t="s">
        <v>40</v>
      </c>
      <c r="D1212" s="76">
        <v>0.1084</v>
      </c>
      <c r="E1212" s="77">
        <v>40.36</v>
      </c>
      <c r="F1212" s="78">
        <f>PRODUCT(D1212:E1212)</f>
        <v>4.3750239999999998</v>
      </c>
      <c r="G1212" s="34"/>
    </row>
    <row r="1213" spans="1:12" ht="15" thickBot="1" x14ac:dyDescent="0.35">
      <c r="A1213" s="75" t="s">
        <v>11</v>
      </c>
      <c r="B1213" s="16" t="s">
        <v>158</v>
      </c>
      <c r="C1213" s="76" t="s">
        <v>40</v>
      </c>
      <c r="D1213" s="76">
        <v>0.1084</v>
      </c>
      <c r="E1213" s="77">
        <v>36.74</v>
      </c>
      <c r="F1213" s="78">
        <f>PRODUCT(D1213:E1213)</f>
        <v>3.9826160000000002</v>
      </c>
      <c r="G1213" s="34"/>
    </row>
    <row r="1214" spans="1:12" ht="15.6" thickTop="1" thickBot="1" x14ac:dyDescent="0.35">
      <c r="A1214" s="79">
        <v>1</v>
      </c>
      <c r="B1214" s="110" t="s">
        <v>13</v>
      </c>
      <c r="C1214" s="111"/>
      <c r="D1214" s="111"/>
      <c r="E1214" s="112"/>
      <c r="F1214" s="80">
        <f>SUM(F1212:F1213)</f>
        <v>8.35764</v>
      </c>
      <c r="G1214" s="35">
        <f>SUM(F1214/F1222)</f>
        <v>0.51585069845230591</v>
      </c>
    </row>
    <row r="1215" spans="1:12" ht="15" thickTop="1" x14ac:dyDescent="0.3">
      <c r="A1215" s="20"/>
      <c r="B1215" s="81" t="s">
        <v>330</v>
      </c>
      <c r="C1215" s="76"/>
      <c r="D1215" s="76"/>
      <c r="E1215" s="76"/>
      <c r="F1215" s="82"/>
      <c r="G1215" s="36"/>
    </row>
    <row r="1216" spans="1:12" ht="29.4" thickBot="1" x14ac:dyDescent="0.35">
      <c r="A1216" s="75" t="s">
        <v>12</v>
      </c>
      <c r="B1216" s="76" t="s">
        <v>405</v>
      </c>
      <c r="C1216" s="76" t="s">
        <v>63</v>
      </c>
      <c r="D1216" s="83">
        <v>1</v>
      </c>
      <c r="E1216" s="78">
        <v>4.45</v>
      </c>
      <c r="F1216" s="78">
        <f>D1216*E1216</f>
        <v>4.45</v>
      </c>
      <c r="G1216" s="34"/>
      <c r="J1216" s="58"/>
      <c r="K1216" s="56"/>
      <c r="L1216" s="56"/>
    </row>
    <row r="1217" spans="1:12" ht="15.6" thickTop="1" thickBot="1" x14ac:dyDescent="0.35">
      <c r="A1217" s="79">
        <v>2</v>
      </c>
      <c r="B1217" s="110" t="s">
        <v>342</v>
      </c>
      <c r="C1217" s="111"/>
      <c r="D1217" s="111"/>
      <c r="E1217" s="112"/>
      <c r="F1217" s="80">
        <f>SUM(F1216)</f>
        <v>4.45</v>
      </c>
      <c r="G1217" s="35">
        <f>SUM(F1217/F1222)</f>
        <v>0.27466313553978894</v>
      </c>
    </row>
    <row r="1218" spans="1:12" ht="15.6" thickTop="1" thickBot="1" x14ac:dyDescent="0.35">
      <c r="A1218" s="84" t="s">
        <v>14</v>
      </c>
      <c r="B1218" s="110" t="s">
        <v>41</v>
      </c>
      <c r="C1218" s="111"/>
      <c r="D1218" s="111"/>
      <c r="E1218" s="112"/>
      <c r="F1218" s="85">
        <f>SUM(F1214,F1217)</f>
        <v>12.807639999999999</v>
      </c>
      <c r="G1218" s="15"/>
    </row>
    <row r="1219" spans="1:12" ht="15.6" thickTop="1" thickBot="1" x14ac:dyDescent="0.35">
      <c r="A1219" s="86">
        <v>3</v>
      </c>
      <c r="B1219" s="107" t="s">
        <v>15</v>
      </c>
      <c r="C1219" s="108"/>
      <c r="D1219" s="108"/>
      <c r="E1219" s="109"/>
      <c r="F1219" s="85">
        <f>SUM(F1218)*15%</f>
        <v>1.9211459999999998</v>
      </c>
      <c r="G1219" s="35">
        <f>SUM(F1219/F1222)</f>
        <v>0.11857707509881421</v>
      </c>
    </row>
    <row r="1220" spans="1:12" ht="15.6" thickTop="1" thickBot="1" x14ac:dyDescent="0.35">
      <c r="A1220" s="84" t="s">
        <v>16</v>
      </c>
      <c r="B1220" s="110" t="s">
        <v>42</v>
      </c>
      <c r="C1220" s="111"/>
      <c r="D1220" s="111"/>
      <c r="E1220" s="112"/>
      <c r="F1220" s="87">
        <f>SUM(F1218:F1219)</f>
        <v>14.728785999999999</v>
      </c>
    </row>
    <row r="1221" spans="1:12" ht="15.6" thickTop="1" thickBot="1" x14ac:dyDescent="0.35">
      <c r="A1221" s="86">
        <v>4</v>
      </c>
      <c r="B1221" s="107" t="s">
        <v>17</v>
      </c>
      <c r="C1221" s="108"/>
      <c r="D1221" s="108"/>
      <c r="E1221" s="109"/>
      <c r="F1221" s="85">
        <f>SUM(F1220)*10%</f>
        <v>1.4728786</v>
      </c>
      <c r="G1221" s="35">
        <f>SUM(F1221/F1222)</f>
        <v>9.0909090909090912E-2</v>
      </c>
    </row>
    <row r="1222" spans="1:12" ht="15.6" thickTop="1" thickBot="1" x14ac:dyDescent="0.35">
      <c r="A1222" s="84" t="s">
        <v>18</v>
      </c>
      <c r="B1222" s="110" t="s">
        <v>19</v>
      </c>
      <c r="C1222" s="111"/>
      <c r="D1222" s="111"/>
      <c r="E1222" s="112"/>
      <c r="F1222" s="87">
        <f>SUM(F1220:F1221)</f>
        <v>16.201664600000001</v>
      </c>
      <c r="G1222" s="37">
        <f>SUM(G1214,G1217,G1219,G1221)</f>
        <v>1</v>
      </c>
      <c r="I1222" s="31"/>
      <c r="J1222" s="53"/>
      <c r="K1222" s="43"/>
      <c r="L1222" s="43"/>
    </row>
    <row r="1223" spans="1:12" ht="15.6" thickTop="1" thickBot="1" x14ac:dyDescent="0.35"/>
    <row r="1224" spans="1:12" ht="44.4" thickTop="1" thickBot="1" x14ac:dyDescent="0.35">
      <c r="A1224" s="70" t="s">
        <v>2</v>
      </c>
      <c r="B1224" s="71" t="s">
        <v>1</v>
      </c>
      <c r="C1224" s="72" t="s">
        <v>0</v>
      </c>
      <c r="D1224" s="33" t="s">
        <v>20</v>
      </c>
      <c r="E1224" s="44"/>
      <c r="F1224" s="20"/>
      <c r="G1224" s="20"/>
      <c r="K1224" s="28"/>
    </row>
    <row r="1225" spans="1:12" ht="326.39999999999998" customHeight="1" thickTop="1" x14ac:dyDescent="0.3">
      <c r="A1225" s="1" t="s">
        <v>288</v>
      </c>
      <c r="B1225" s="17" t="s">
        <v>148</v>
      </c>
      <c r="C1225" s="6"/>
      <c r="D1225" s="6"/>
      <c r="E1225" s="44"/>
      <c r="F1225" s="20"/>
      <c r="G1225" s="20"/>
      <c r="K1225" s="28"/>
    </row>
    <row r="1226" spans="1:12" ht="15" thickBot="1" x14ac:dyDescent="0.35">
      <c r="A1226" s="10" t="s">
        <v>289</v>
      </c>
      <c r="B1226" s="22" t="s">
        <v>48</v>
      </c>
      <c r="C1226" s="11" t="s">
        <v>21</v>
      </c>
      <c r="D1226" s="10">
        <v>1</v>
      </c>
      <c r="E1226" s="20"/>
      <c r="F1226" s="20"/>
      <c r="G1226" s="20"/>
      <c r="I1226" s="30"/>
    </row>
    <row r="1227" spans="1:12" ht="30" thickTop="1" thickBot="1" x14ac:dyDescent="0.35">
      <c r="A1227" s="70" t="s">
        <v>3</v>
      </c>
      <c r="B1227" s="71" t="s">
        <v>4</v>
      </c>
      <c r="C1227" s="71" t="s">
        <v>0</v>
      </c>
      <c r="D1227" s="71" t="s">
        <v>5</v>
      </c>
      <c r="E1227" s="71" t="s">
        <v>6</v>
      </c>
      <c r="F1227" s="71" t="s">
        <v>7</v>
      </c>
      <c r="G1227" s="33" t="s">
        <v>8</v>
      </c>
    </row>
    <row r="1228" spans="1:12" ht="15" thickTop="1" x14ac:dyDescent="0.3">
      <c r="A1228" s="20"/>
      <c r="B1228" s="73" t="s">
        <v>9</v>
      </c>
      <c r="C1228" s="74"/>
      <c r="D1228" s="74"/>
      <c r="E1228" s="74"/>
      <c r="F1228" s="74"/>
      <c r="G1228" s="34"/>
    </row>
    <row r="1229" spans="1:12" x14ac:dyDescent="0.3">
      <c r="A1229" s="75" t="s">
        <v>10</v>
      </c>
      <c r="B1229" s="76" t="s">
        <v>426</v>
      </c>
      <c r="C1229" s="76" t="s">
        <v>40</v>
      </c>
      <c r="D1229" s="76">
        <v>5.4199999999999998E-2</v>
      </c>
      <c r="E1229" s="77">
        <v>40.36</v>
      </c>
      <c r="F1229" s="78">
        <f>PRODUCT(D1229:E1229)</f>
        <v>2.1875119999999999</v>
      </c>
      <c r="G1229" s="34"/>
    </row>
    <row r="1230" spans="1:12" ht="15" thickBot="1" x14ac:dyDescent="0.35">
      <c r="A1230" s="75" t="s">
        <v>11</v>
      </c>
      <c r="B1230" s="16" t="s">
        <v>158</v>
      </c>
      <c r="C1230" s="76" t="s">
        <v>40</v>
      </c>
      <c r="D1230" s="76">
        <v>5.4199999999999998E-2</v>
      </c>
      <c r="E1230" s="77">
        <v>36.74</v>
      </c>
      <c r="F1230" s="78">
        <f>PRODUCT(D1230:E1230)</f>
        <v>1.9913080000000001</v>
      </c>
      <c r="G1230" s="34"/>
    </row>
    <row r="1231" spans="1:12" ht="15.6" thickTop="1" thickBot="1" x14ac:dyDescent="0.35">
      <c r="A1231" s="79">
        <v>1</v>
      </c>
      <c r="B1231" s="110" t="s">
        <v>13</v>
      </c>
      <c r="C1231" s="111"/>
      <c r="D1231" s="111"/>
      <c r="E1231" s="112"/>
      <c r="F1231" s="80">
        <f>SUM(F1229:F1230)</f>
        <v>4.17882</v>
      </c>
      <c r="G1231" s="35">
        <f>SUM(F1231/F1239)</f>
        <v>0.51625378112884024</v>
      </c>
    </row>
    <row r="1232" spans="1:12" ht="15" thickTop="1" x14ac:dyDescent="0.3">
      <c r="A1232" s="20"/>
      <c r="B1232" s="81" t="s">
        <v>330</v>
      </c>
      <c r="C1232" s="76"/>
      <c r="D1232" s="76"/>
      <c r="E1232" s="76"/>
      <c r="F1232" s="82"/>
      <c r="G1232" s="36"/>
    </row>
    <row r="1233" spans="1:12" ht="29.4" thickBot="1" x14ac:dyDescent="0.35">
      <c r="A1233" s="75" t="s">
        <v>12</v>
      </c>
      <c r="B1233" s="76" t="s">
        <v>399</v>
      </c>
      <c r="C1233" s="76" t="s">
        <v>63</v>
      </c>
      <c r="D1233" s="83">
        <v>1</v>
      </c>
      <c r="E1233" s="78">
        <v>2.2200000000000002</v>
      </c>
      <c r="F1233" s="78">
        <f>D1233*E1233</f>
        <v>2.2200000000000002</v>
      </c>
      <c r="G1233" s="34"/>
      <c r="J1233" s="58"/>
      <c r="K1233" s="56"/>
      <c r="L1233" s="56"/>
    </row>
    <row r="1234" spans="1:12" ht="15.6" thickTop="1" thickBot="1" x14ac:dyDescent="0.35">
      <c r="A1234" s="79">
        <v>2</v>
      </c>
      <c r="B1234" s="110" t="s">
        <v>342</v>
      </c>
      <c r="C1234" s="111"/>
      <c r="D1234" s="111"/>
      <c r="E1234" s="112"/>
      <c r="F1234" s="80">
        <f>SUM(F1233)</f>
        <v>2.2200000000000002</v>
      </c>
      <c r="G1234" s="35">
        <f>SUM(F1234/F1239)</f>
        <v>0.27426005286325461</v>
      </c>
    </row>
    <row r="1235" spans="1:12" ht="15.6" thickTop="1" thickBot="1" x14ac:dyDescent="0.35">
      <c r="A1235" s="84" t="s">
        <v>14</v>
      </c>
      <c r="B1235" s="110" t="s">
        <v>41</v>
      </c>
      <c r="C1235" s="111"/>
      <c r="D1235" s="111"/>
      <c r="E1235" s="112"/>
      <c r="F1235" s="85">
        <f>SUM(F1231,F1234)</f>
        <v>6.3988200000000006</v>
      </c>
      <c r="G1235" s="15"/>
    </row>
    <row r="1236" spans="1:12" ht="15.6" thickTop="1" thickBot="1" x14ac:dyDescent="0.35">
      <c r="A1236" s="86">
        <v>3</v>
      </c>
      <c r="B1236" s="107" t="s">
        <v>15</v>
      </c>
      <c r="C1236" s="108"/>
      <c r="D1236" s="108"/>
      <c r="E1236" s="109"/>
      <c r="F1236" s="85">
        <f>SUM(F1235)*15%</f>
        <v>0.95982300000000009</v>
      </c>
      <c r="G1236" s="35">
        <f>SUM(F1236/F1239)</f>
        <v>0.11857707509881424</v>
      </c>
    </row>
    <row r="1237" spans="1:12" ht="15.6" thickTop="1" thickBot="1" x14ac:dyDescent="0.35">
      <c r="A1237" s="84" t="s">
        <v>16</v>
      </c>
      <c r="B1237" s="110" t="s">
        <v>42</v>
      </c>
      <c r="C1237" s="111"/>
      <c r="D1237" s="111"/>
      <c r="E1237" s="112"/>
      <c r="F1237" s="87">
        <f>SUM(F1235:F1236)</f>
        <v>7.3586430000000007</v>
      </c>
    </row>
    <row r="1238" spans="1:12" ht="15.6" thickTop="1" thickBot="1" x14ac:dyDescent="0.35">
      <c r="A1238" s="86">
        <v>4</v>
      </c>
      <c r="B1238" s="107" t="s">
        <v>17</v>
      </c>
      <c r="C1238" s="108"/>
      <c r="D1238" s="108"/>
      <c r="E1238" s="109"/>
      <c r="F1238" s="85">
        <f>SUM(F1237)*10%</f>
        <v>0.73586430000000014</v>
      </c>
      <c r="G1238" s="35">
        <f>SUM(F1238/F1239)</f>
        <v>9.0909090909090925E-2</v>
      </c>
    </row>
    <row r="1239" spans="1:12" ht="15.6" thickTop="1" thickBot="1" x14ac:dyDescent="0.35">
      <c r="A1239" s="84" t="s">
        <v>18</v>
      </c>
      <c r="B1239" s="110" t="s">
        <v>19</v>
      </c>
      <c r="C1239" s="111"/>
      <c r="D1239" s="111"/>
      <c r="E1239" s="112"/>
      <c r="F1239" s="87">
        <f>SUM(F1237:F1238)</f>
        <v>8.0945073000000001</v>
      </c>
      <c r="G1239" s="37">
        <f>SUM(G1231,G1234,G1236,G1238)</f>
        <v>1</v>
      </c>
      <c r="I1239" s="31"/>
      <c r="J1239" s="53"/>
      <c r="K1239" s="43"/>
      <c r="L1239" s="43"/>
    </row>
    <row r="1240" spans="1:12" ht="15.6" thickTop="1" thickBot="1" x14ac:dyDescent="0.35"/>
    <row r="1241" spans="1:12" ht="44.4" thickTop="1" thickBot="1" x14ac:dyDescent="0.35">
      <c r="A1241" s="70" t="s">
        <v>2</v>
      </c>
      <c r="B1241" s="71" t="s">
        <v>1</v>
      </c>
      <c r="C1241" s="72" t="s">
        <v>0</v>
      </c>
      <c r="D1241" s="33" t="s">
        <v>20</v>
      </c>
      <c r="E1241" s="44"/>
      <c r="F1241" s="20"/>
      <c r="G1241" s="20"/>
      <c r="K1241" s="28"/>
    </row>
    <row r="1242" spans="1:12" ht="328.2" customHeight="1" thickTop="1" x14ac:dyDescent="0.3">
      <c r="A1242" s="1" t="s">
        <v>288</v>
      </c>
      <c r="B1242" s="17" t="s">
        <v>148</v>
      </c>
      <c r="C1242" s="6"/>
      <c r="D1242" s="6"/>
      <c r="E1242" s="44"/>
      <c r="F1242" s="20"/>
      <c r="G1242" s="20"/>
      <c r="K1242" s="28"/>
    </row>
    <row r="1243" spans="1:12" ht="15" thickBot="1" x14ac:dyDescent="0.35">
      <c r="A1243" s="10" t="s">
        <v>290</v>
      </c>
      <c r="B1243" s="22" t="s">
        <v>49</v>
      </c>
      <c r="C1243" s="11" t="s">
        <v>21</v>
      </c>
      <c r="D1243" s="10">
        <v>1</v>
      </c>
      <c r="E1243" s="20"/>
      <c r="F1243" s="20"/>
      <c r="G1243" s="20"/>
      <c r="I1243" s="30"/>
    </row>
    <row r="1244" spans="1:12" ht="30" thickTop="1" thickBot="1" x14ac:dyDescent="0.35">
      <c r="A1244" s="70" t="s">
        <v>3</v>
      </c>
      <c r="B1244" s="71" t="s">
        <v>4</v>
      </c>
      <c r="C1244" s="71" t="s">
        <v>0</v>
      </c>
      <c r="D1244" s="71" t="s">
        <v>5</v>
      </c>
      <c r="E1244" s="71" t="s">
        <v>6</v>
      </c>
      <c r="F1244" s="71" t="s">
        <v>7</v>
      </c>
      <c r="G1244" s="33" t="s">
        <v>8</v>
      </c>
    </row>
    <row r="1245" spans="1:12" ht="15" thickTop="1" x14ac:dyDescent="0.3">
      <c r="A1245" s="20"/>
      <c r="B1245" s="73" t="s">
        <v>9</v>
      </c>
      <c r="C1245" s="74"/>
      <c r="D1245" s="74"/>
      <c r="E1245" s="74"/>
      <c r="F1245" s="74"/>
      <c r="G1245" s="34"/>
    </row>
    <row r="1246" spans="1:12" x14ac:dyDescent="0.3">
      <c r="A1246" s="75" t="s">
        <v>10</v>
      </c>
      <c r="B1246" s="76" t="s">
        <v>426</v>
      </c>
      <c r="C1246" s="76" t="s">
        <v>40</v>
      </c>
      <c r="D1246" s="76">
        <v>8.6800000000000002E-2</v>
      </c>
      <c r="E1246" s="77">
        <v>40.36</v>
      </c>
      <c r="F1246" s="78">
        <f>PRODUCT(D1246:E1246)</f>
        <v>3.5032480000000001</v>
      </c>
      <c r="G1246" s="34"/>
    </row>
    <row r="1247" spans="1:12" ht="15" thickBot="1" x14ac:dyDescent="0.35">
      <c r="A1247" s="75" t="s">
        <v>11</v>
      </c>
      <c r="B1247" s="16" t="s">
        <v>158</v>
      </c>
      <c r="C1247" s="76" t="s">
        <v>40</v>
      </c>
      <c r="D1247" s="76">
        <v>8.6800000000000002E-2</v>
      </c>
      <c r="E1247" s="77">
        <v>36.74</v>
      </c>
      <c r="F1247" s="78">
        <f>PRODUCT(D1247:E1247)</f>
        <v>3.1890320000000001</v>
      </c>
      <c r="G1247" s="34"/>
    </row>
    <row r="1248" spans="1:12" ht="15.6" thickTop="1" thickBot="1" x14ac:dyDescent="0.35">
      <c r="A1248" s="79">
        <v>1</v>
      </c>
      <c r="B1248" s="110" t="s">
        <v>13</v>
      </c>
      <c r="C1248" s="111"/>
      <c r="D1248" s="111"/>
      <c r="E1248" s="112"/>
      <c r="F1248" s="80">
        <f>SUM(F1246:F1247)</f>
        <v>6.6922800000000002</v>
      </c>
      <c r="G1248" s="35">
        <f>SUM(F1248/F1256)</f>
        <v>0.51651975155420637</v>
      </c>
    </row>
    <row r="1249" spans="1:12" ht="15" thickTop="1" x14ac:dyDescent="0.3">
      <c r="A1249" s="20"/>
      <c r="B1249" s="81" t="s">
        <v>330</v>
      </c>
      <c r="C1249" s="76"/>
      <c r="D1249" s="76"/>
      <c r="E1249" s="76"/>
      <c r="F1249" s="82"/>
      <c r="G1249" s="36"/>
    </row>
    <row r="1250" spans="1:12" ht="29.4" thickBot="1" x14ac:dyDescent="0.35">
      <c r="A1250" s="75" t="s">
        <v>12</v>
      </c>
      <c r="B1250" s="76" t="s">
        <v>399</v>
      </c>
      <c r="C1250" s="76" t="s">
        <v>63</v>
      </c>
      <c r="D1250" s="83">
        <v>1</v>
      </c>
      <c r="E1250" s="78">
        <v>3.55</v>
      </c>
      <c r="F1250" s="78">
        <f>D1250*E1250</f>
        <v>3.55</v>
      </c>
      <c r="G1250" s="34"/>
      <c r="J1250" s="58"/>
      <c r="K1250" s="56"/>
      <c r="L1250" s="56"/>
    </row>
    <row r="1251" spans="1:12" ht="15.6" thickTop="1" thickBot="1" x14ac:dyDescent="0.35">
      <c r="A1251" s="79">
        <v>2</v>
      </c>
      <c r="B1251" s="110" t="s">
        <v>342</v>
      </c>
      <c r="C1251" s="111"/>
      <c r="D1251" s="111"/>
      <c r="E1251" s="112"/>
      <c r="F1251" s="80">
        <f>SUM(F1250)</f>
        <v>3.55</v>
      </c>
      <c r="G1251" s="35">
        <f>SUM(F1251/F1256)</f>
        <v>0.27399408243788848</v>
      </c>
    </row>
    <row r="1252" spans="1:12" ht="15.6" thickTop="1" thickBot="1" x14ac:dyDescent="0.35">
      <c r="A1252" s="84" t="s">
        <v>14</v>
      </c>
      <c r="B1252" s="110" t="s">
        <v>41</v>
      </c>
      <c r="C1252" s="111"/>
      <c r="D1252" s="111"/>
      <c r="E1252" s="112"/>
      <c r="F1252" s="85">
        <f>SUM(F1248,F1251)</f>
        <v>10.242280000000001</v>
      </c>
      <c r="G1252" s="15"/>
    </row>
    <row r="1253" spans="1:12" ht="15.6" thickTop="1" thickBot="1" x14ac:dyDescent="0.35">
      <c r="A1253" s="86">
        <v>3</v>
      </c>
      <c r="B1253" s="107" t="s">
        <v>15</v>
      </c>
      <c r="C1253" s="108"/>
      <c r="D1253" s="108"/>
      <c r="E1253" s="109"/>
      <c r="F1253" s="85">
        <f>SUM(F1252)*15%</f>
        <v>1.5363420000000001</v>
      </c>
      <c r="G1253" s="35">
        <f>SUM(F1253/F1256)</f>
        <v>0.11857707509881424</v>
      </c>
    </row>
    <row r="1254" spans="1:12" ht="15.6" thickTop="1" thickBot="1" x14ac:dyDescent="0.35">
      <c r="A1254" s="84" t="s">
        <v>16</v>
      </c>
      <c r="B1254" s="110" t="s">
        <v>42</v>
      </c>
      <c r="C1254" s="111"/>
      <c r="D1254" s="111"/>
      <c r="E1254" s="112"/>
      <c r="F1254" s="87">
        <f>SUM(F1252:F1253)</f>
        <v>11.778622</v>
      </c>
    </row>
    <row r="1255" spans="1:12" ht="15.6" thickTop="1" thickBot="1" x14ac:dyDescent="0.35">
      <c r="A1255" s="86">
        <v>4</v>
      </c>
      <c r="B1255" s="107" t="s">
        <v>17</v>
      </c>
      <c r="C1255" s="108"/>
      <c r="D1255" s="108"/>
      <c r="E1255" s="109"/>
      <c r="F1255" s="85">
        <f>SUM(F1254)*10%</f>
        <v>1.1778622000000001</v>
      </c>
      <c r="G1255" s="35">
        <f>SUM(F1255/F1256)</f>
        <v>9.0909090909090912E-2</v>
      </c>
    </row>
    <row r="1256" spans="1:12" ht="15.6" thickTop="1" thickBot="1" x14ac:dyDescent="0.35">
      <c r="A1256" s="84" t="s">
        <v>18</v>
      </c>
      <c r="B1256" s="110" t="s">
        <v>19</v>
      </c>
      <c r="C1256" s="111"/>
      <c r="D1256" s="111"/>
      <c r="E1256" s="112"/>
      <c r="F1256" s="87">
        <f>SUM(F1254:F1255)</f>
        <v>12.9564842</v>
      </c>
      <c r="G1256" s="37">
        <f>SUM(G1248,G1251,G1253,G1255)</f>
        <v>1</v>
      </c>
      <c r="I1256" s="31"/>
      <c r="J1256" s="53"/>
      <c r="K1256" s="43"/>
      <c r="L1256" s="43"/>
    </row>
    <row r="1257" spans="1:12" ht="15.6" thickTop="1" thickBot="1" x14ac:dyDescent="0.35"/>
    <row r="1258" spans="1:12" ht="44.4" thickTop="1" thickBot="1" x14ac:dyDescent="0.35">
      <c r="A1258" s="70" t="s">
        <v>2</v>
      </c>
      <c r="B1258" s="71" t="s">
        <v>1</v>
      </c>
      <c r="C1258" s="72" t="s">
        <v>0</v>
      </c>
      <c r="D1258" s="33" t="s">
        <v>20</v>
      </c>
      <c r="E1258" s="44"/>
      <c r="F1258" s="20"/>
      <c r="G1258" s="20"/>
      <c r="K1258" s="28"/>
    </row>
    <row r="1259" spans="1:12" ht="316.8" customHeight="1" thickTop="1" x14ac:dyDescent="0.3">
      <c r="A1259" s="1" t="s">
        <v>288</v>
      </c>
      <c r="B1259" s="17" t="s">
        <v>148</v>
      </c>
      <c r="C1259" s="6"/>
      <c r="D1259" s="6"/>
      <c r="E1259" s="44"/>
      <c r="F1259" s="20"/>
      <c r="G1259" s="20"/>
      <c r="K1259" s="28"/>
    </row>
    <row r="1260" spans="1:12" ht="15" thickBot="1" x14ac:dyDescent="0.35">
      <c r="A1260" s="10" t="s">
        <v>291</v>
      </c>
      <c r="B1260" s="22" t="s">
        <v>50</v>
      </c>
      <c r="C1260" s="11" t="s">
        <v>21</v>
      </c>
      <c r="D1260" s="10">
        <v>1</v>
      </c>
      <c r="E1260" s="20"/>
      <c r="F1260" s="20"/>
      <c r="G1260" s="20"/>
      <c r="I1260" s="30"/>
    </row>
    <row r="1261" spans="1:12" ht="30" thickTop="1" thickBot="1" x14ac:dyDescent="0.35">
      <c r="A1261" s="70" t="s">
        <v>3</v>
      </c>
      <c r="B1261" s="71" t="s">
        <v>4</v>
      </c>
      <c r="C1261" s="71" t="s">
        <v>0</v>
      </c>
      <c r="D1261" s="71" t="s">
        <v>5</v>
      </c>
      <c r="E1261" s="71" t="s">
        <v>6</v>
      </c>
      <c r="F1261" s="71" t="s">
        <v>7</v>
      </c>
      <c r="G1261" s="33" t="s">
        <v>8</v>
      </c>
    </row>
    <row r="1262" spans="1:12" ht="15" thickTop="1" x14ac:dyDescent="0.3">
      <c r="A1262" s="20"/>
      <c r="B1262" s="73" t="s">
        <v>9</v>
      </c>
      <c r="C1262" s="74"/>
      <c r="D1262" s="74"/>
      <c r="E1262" s="74"/>
      <c r="F1262" s="74"/>
      <c r="G1262" s="34"/>
    </row>
    <row r="1263" spans="1:12" x14ac:dyDescent="0.3">
      <c r="A1263" s="75" t="s">
        <v>10</v>
      </c>
      <c r="B1263" s="76" t="s">
        <v>426</v>
      </c>
      <c r="C1263" s="76" t="s">
        <v>40</v>
      </c>
      <c r="D1263" s="76">
        <v>0.1734</v>
      </c>
      <c r="E1263" s="77">
        <v>40.36</v>
      </c>
      <c r="F1263" s="78">
        <f>PRODUCT(D1263:E1263)</f>
        <v>6.998424</v>
      </c>
      <c r="G1263" s="34"/>
    </row>
    <row r="1264" spans="1:12" ht="15" thickBot="1" x14ac:dyDescent="0.35">
      <c r="A1264" s="75" t="s">
        <v>11</v>
      </c>
      <c r="B1264" s="16" t="s">
        <v>158</v>
      </c>
      <c r="C1264" s="76" t="s">
        <v>40</v>
      </c>
      <c r="D1264" s="76">
        <v>0.1734</v>
      </c>
      <c r="E1264" s="77">
        <v>36.74</v>
      </c>
      <c r="F1264" s="78">
        <f>PRODUCT(D1264:E1264)</f>
        <v>6.3707160000000007</v>
      </c>
      <c r="G1264" s="34"/>
    </row>
    <row r="1265" spans="1:12" ht="15.6" thickTop="1" thickBot="1" x14ac:dyDescent="0.35">
      <c r="A1265" s="79">
        <v>1</v>
      </c>
      <c r="B1265" s="110" t="s">
        <v>13</v>
      </c>
      <c r="C1265" s="111"/>
      <c r="D1265" s="111"/>
      <c r="E1265" s="112"/>
      <c r="F1265" s="80">
        <f>SUM(F1263:F1264)</f>
        <v>13.369140000000002</v>
      </c>
      <c r="G1265" s="35">
        <f>SUM(F1265/F1273)</f>
        <v>0.51580935649700643</v>
      </c>
    </row>
    <row r="1266" spans="1:12" ht="15" thickTop="1" x14ac:dyDescent="0.3">
      <c r="A1266" s="20"/>
      <c r="B1266" s="81" t="s">
        <v>330</v>
      </c>
      <c r="C1266" s="76"/>
      <c r="D1266" s="76"/>
      <c r="E1266" s="76"/>
      <c r="F1266" s="82"/>
      <c r="G1266" s="36"/>
    </row>
    <row r="1267" spans="1:12" ht="29.4" thickBot="1" x14ac:dyDescent="0.35">
      <c r="A1267" s="75" t="s">
        <v>12</v>
      </c>
      <c r="B1267" s="76" t="s">
        <v>399</v>
      </c>
      <c r="C1267" s="76" t="s">
        <v>63</v>
      </c>
      <c r="D1267" s="83">
        <v>1</v>
      </c>
      <c r="E1267" s="78">
        <v>7.12</v>
      </c>
      <c r="F1267" s="78">
        <f>D1267*E1267</f>
        <v>7.12</v>
      </c>
      <c r="G1267" s="34"/>
      <c r="I1267" s="29"/>
      <c r="J1267" s="53"/>
      <c r="K1267" s="59"/>
      <c r="L1267" s="59"/>
    </row>
    <row r="1268" spans="1:12" ht="15.6" thickTop="1" thickBot="1" x14ac:dyDescent="0.35">
      <c r="A1268" s="79">
        <v>2</v>
      </c>
      <c r="B1268" s="110" t="s">
        <v>342</v>
      </c>
      <c r="C1268" s="111"/>
      <c r="D1268" s="111"/>
      <c r="E1268" s="112"/>
      <c r="F1268" s="80">
        <f>SUM(F1267)</f>
        <v>7.12</v>
      </c>
      <c r="G1268" s="35">
        <f>SUM(F1268/F1273)</f>
        <v>0.27470447749508836</v>
      </c>
    </row>
    <row r="1269" spans="1:12" ht="15.6" thickTop="1" thickBot="1" x14ac:dyDescent="0.35">
      <c r="A1269" s="84" t="s">
        <v>14</v>
      </c>
      <c r="B1269" s="110" t="s">
        <v>41</v>
      </c>
      <c r="C1269" s="111"/>
      <c r="D1269" s="111"/>
      <c r="E1269" s="112"/>
      <c r="F1269" s="85">
        <f>SUM(F1265,F1268)</f>
        <v>20.489140000000003</v>
      </c>
      <c r="G1269" s="15"/>
    </row>
    <row r="1270" spans="1:12" ht="15.6" thickTop="1" thickBot="1" x14ac:dyDescent="0.35">
      <c r="A1270" s="86">
        <v>3</v>
      </c>
      <c r="B1270" s="107" t="s">
        <v>15</v>
      </c>
      <c r="C1270" s="108"/>
      <c r="D1270" s="108"/>
      <c r="E1270" s="109"/>
      <c r="F1270" s="85">
        <f>SUM(F1269)*15%</f>
        <v>3.0733710000000003</v>
      </c>
      <c r="G1270" s="35">
        <f>SUM(F1270/F1273)</f>
        <v>0.11857707509881421</v>
      </c>
    </row>
    <row r="1271" spans="1:12" ht="15.6" thickTop="1" thickBot="1" x14ac:dyDescent="0.35">
      <c r="A1271" s="84" t="s">
        <v>16</v>
      </c>
      <c r="B1271" s="110" t="s">
        <v>42</v>
      </c>
      <c r="C1271" s="111"/>
      <c r="D1271" s="111"/>
      <c r="E1271" s="112"/>
      <c r="F1271" s="87">
        <f>SUM(F1269:F1270)</f>
        <v>23.562511000000004</v>
      </c>
    </row>
    <row r="1272" spans="1:12" ht="15.6" thickTop="1" thickBot="1" x14ac:dyDescent="0.35">
      <c r="A1272" s="86">
        <v>4</v>
      </c>
      <c r="B1272" s="107" t="s">
        <v>17</v>
      </c>
      <c r="C1272" s="108"/>
      <c r="D1272" s="108"/>
      <c r="E1272" s="109"/>
      <c r="F1272" s="85">
        <f>SUM(F1271)*10%</f>
        <v>2.3562511000000006</v>
      </c>
      <c r="G1272" s="35">
        <f>SUM(F1272/F1273)</f>
        <v>9.0909090909090912E-2</v>
      </c>
    </row>
    <row r="1273" spans="1:12" ht="15.6" thickTop="1" thickBot="1" x14ac:dyDescent="0.35">
      <c r="A1273" s="84" t="s">
        <v>18</v>
      </c>
      <c r="B1273" s="110" t="s">
        <v>19</v>
      </c>
      <c r="C1273" s="111"/>
      <c r="D1273" s="111"/>
      <c r="E1273" s="112"/>
      <c r="F1273" s="87">
        <f>SUM(F1271:F1272)</f>
        <v>25.918762100000006</v>
      </c>
      <c r="G1273" s="37">
        <f>SUM(G1265,G1268,G1270,G1272)</f>
        <v>0.99999999999999989</v>
      </c>
      <c r="I1273" s="31"/>
      <c r="J1273" s="53"/>
      <c r="K1273" s="43"/>
      <c r="L1273" s="43"/>
    </row>
    <row r="1274" spans="1:12" ht="15.6" thickTop="1" thickBot="1" x14ac:dyDescent="0.35"/>
    <row r="1275" spans="1:12" ht="44.4" thickTop="1" thickBot="1" x14ac:dyDescent="0.35">
      <c r="A1275" s="70" t="s">
        <v>2</v>
      </c>
      <c r="B1275" s="71" t="s">
        <v>1</v>
      </c>
      <c r="C1275" s="72" t="s">
        <v>0</v>
      </c>
      <c r="D1275" s="33" t="s">
        <v>20</v>
      </c>
      <c r="E1275" s="44"/>
      <c r="F1275" s="20"/>
      <c r="G1275" s="20"/>
      <c r="K1275" s="20"/>
    </row>
    <row r="1276" spans="1:12" ht="101.4" customHeight="1" thickTop="1" x14ac:dyDescent="0.3">
      <c r="A1276" s="1" t="s">
        <v>292</v>
      </c>
      <c r="B1276" s="17" t="s">
        <v>149</v>
      </c>
      <c r="C1276" s="24"/>
      <c r="D1276" s="24"/>
      <c r="E1276" s="44"/>
      <c r="F1276" s="20"/>
      <c r="G1276" s="20"/>
      <c r="K1276" s="20"/>
    </row>
    <row r="1277" spans="1:12" ht="15" thickBot="1" x14ac:dyDescent="0.35">
      <c r="A1277" s="10" t="s">
        <v>293</v>
      </c>
      <c r="B1277" s="22" t="s">
        <v>51</v>
      </c>
      <c r="C1277" s="11" t="s">
        <v>21</v>
      </c>
      <c r="D1277" s="10">
        <v>1</v>
      </c>
      <c r="E1277" s="44"/>
      <c r="F1277" s="20"/>
      <c r="G1277" s="20"/>
      <c r="K1277" s="20"/>
    </row>
    <row r="1278" spans="1:12" ht="30" thickTop="1" thickBot="1" x14ac:dyDescent="0.35">
      <c r="A1278" s="70" t="s">
        <v>3</v>
      </c>
      <c r="B1278" s="71" t="s">
        <v>4</v>
      </c>
      <c r="C1278" s="71" t="s">
        <v>0</v>
      </c>
      <c r="D1278" s="71" t="s">
        <v>5</v>
      </c>
      <c r="E1278" s="71" t="s">
        <v>6</v>
      </c>
      <c r="F1278" s="71" t="s">
        <v>7</v>
      </c>
      <c r="G1278" s="33" t="s">
        <v>8</v>
      </c>
    </row>
    <row r="1279" spans="1:12" ht="15" thickTop="1" x14ac:dyDescent="0.3">
      <c r="A1279" s="20"/>
      <c r="B1279" s="73" t="s">
        <v>9</v>
      </c>
      <c r="C1279" s="74"/>
      <c r="D1279" s="74"/>
      <c r="E1279" s="74"/>
      <c r="F1279" s="74"/>
      <c r="G1279" s="34"/>
    </row>
    <row r="1280" spans="1:12" ht="15" thickBot="1" x14ac:dyDescent="0.35">
      <c r="A1280" s="75" t="s">
        <v>10</v>
      </c>
      <c r="B1280" s="76" t="s">
        <v>426</v>
      </c>
      <c r="C1280" s="76" t="s">
        <v>40</v>
      </c>
      <c r="D1280" s="83">
        <v>1.5</v>
      </c>
      <c r="E1280" s="77">
        <v>40.36</v>
      </c>
      <c r="F1280" s="78">
        <f>PRODUCT(D1280:E1280)</f>
        <v>60.54</v>
      </c>
      <c r="G1280" s="34"/>
    </row>
    <row r="1281" spans="1:13" ht="15.6" thickTop="1" thickBot="1" x14ac:dyDescent="0.35">
      <c r="A1281" s="79">
        <v>1</v>
      </c>
      <c r="B1281" s="110" t="s">
        <v>13</v>
      </c>
      <c r="C1281" s="111"/>
      <c r="D1281" s="111"/>
      <c r="E1281" s="112"/>
      <c r="F1281" s="80">
        <f>SUM(F1280:F1280)</f>
        <v>60.54</v>
      </c>
      <c r="G1281" s="35">
        <f>SUM(F1281/F1289)</f>
        <v>0.59672952007333446</v>
      </c>
      <c r="I1281" s="45"/>
    </row>
    <row r="1282" spans="1:13" ht="15" thickTop="1" x14ac:dyDescent="0.3">
      <c r="A1282" s="20"/>
      <c r="B1282" s="81" t="s">
        <v>330</v>
      </c>
      <c r="C1282" s="76"/>
      <c r="D1282" s="76"/>
      <c r="E1282" s="76"/>
      <c r="F1282" s="82"/>
      <c r="G1282" s="36"/>
    </row>
    <row r="1283" spans="1:13" ht="29.4" thickBot="1" x14ac:dyDescent="0.35">
      <c r="A1283" s="75" t="s">
        <v>12</v>
      </c>
      <c r="B1283" s="76" t="s">
        <v>406</v>
      </c>
      <c r="C1283" s="76" t="s">
        <v>25</v>
      </c>
      <c r="D1283" s="83">
        <v>1</v>
      </c>
      <c r="E1283" s="78">
        <v>19.66</v>
      </c>
      <c r="F1283" s="78">
        <f>D1283*E1283</f>
        <v>19.66</v>
      </c>
      <c r="G1283" s="34"/>
      <c r="J1283" s="55"/>
      <c r="K1283" s="56"/>
      <c r="L1283" s="56"/>
    </row>
    <row r="1284" spans="1:13" ht="15.6" thickTop="1" thickBot="1" x14ac:dyDescent="0.35">
      <c r="A1284" s="79">
        <v>2</v>
      </c>
      <c r="B1284" s="110" t="s">
        <v>342</v>
      </c>
      <c r="C1284" s="111"/>
      <c r="D1284" s="111"/>
      <c r="E1284" s="112"/>
      <c r="F1284" s="80">
        <f>SUM(F1283)</f>
        <v>19.66</v>
      </c>
      <c r="G1284" s="35">
        <f>SUM(F1284/F1289)</f>
        <v>0.19378431391876041</v>
      </c>
      <c r="M1284" s="31"/>
    </row>
    <row r="1285" spans="1:13" ht="15.6" thickTop="1" thickBot="1" x14ac:dyDescent="0.35">
      <c r="A1285" s="84" t="s">
        <v>14</v>
      </c>
      <c r="B1285" s="110" t="s">
        <v>41</v>
      </c>
      <c r="C1285" s="111"/>
      <c r="D1285" s="111"/>
      <c r="E1285" s="112"/>
      <c r="F1285" s="85">
        <f>SUM(F1281,F1284)</f>
        <v>80.2</v>
      </c>
      <c r="G1285" s="15"/>
      <c r="M1285" s="31"/>
    </row>
    <row r="1286" spans="1:13" ht="15.6" thickTop="1" thickBot="1" x14ac:dyDescent="0.35">
      <c r="A1286" s="86">
        <v>3</v>
      </c>
      <c r="B1286" s="107" t="s">
        <v>15</v>
      </c>
      <c r="C1286" s="108"/>
      <c r="D1286" s="108"/>
      <c r="E1286" s="109"/>
      <c r="F1286" s="85">
        <f>SUM(F1285)*15%</f>
        <v>12.03</v>
      </c>
      <c r="G1286" s="35">
        <f>SUM(F1286/F1289)</f>
        <v>0.11857707509881422</v>
      </c>
      <c r="L1286" s="31"/>
    </row>
    <row r="1287" spans="1:13" ht="15.6" thickTop="1" thickBot="1" x14ac:dyDescent="0.35">
      <c r="A1287" s="84" t="s">
        <v>16</v>
      </c>
      <c r="B1287" s="110" t="s">
        <v>42</v>
      </c>
      <c r="C1287" s="111"/>
      <c r="D1287" s="111"/>
      <c r="E1287" s="112"/>
      <c r="F1287" s="87">
        <f>SUM(F1285:F1286)</f>
        <v>92.23</v>
      </c>
      <c r="L1287" s="31"/>
      <c r="M1287" s="61"/>
    </row>
    <row r="1288" spans="1:13" ht="15.6" thickTop="1" thickBot="1" x14ac:dyDescent="0.35">
      <c r="A1288" s="86">
        <v>4</v>
      </c>
      <c r="B1288" s="107" t="s">
        <v>17</v>
      </c>
      <c r="C1288" s="108"/>
      <c r="D1288" s="108"/>
      <c r="E1288" s="109"/>
      <c r="F1288" s="85">
        <f>SUM(F1287)*10%</f>
        <v>9.2230000000000008</v>
      </c>
      <c r="G1288" s="35">
        <f>SUM(F1288/F1289)</f>
        <v>9.0909090909090912E-2</v>
      </c>
      <c r="I1288" s="31"/>
      <c r="L1288" s="43"/>
    </row>
    <row r="1289" spans="1:13" ht="15.6" thickTop="1" thickBot="1" x14ac:dyDescent="0.35">
      <c r="A1289" s="84" t="s">
        <v>18</v>
      </c>
      <c r="B1289" s="110" t="s">
        <v>19</v>
      </c>
      <c r="C1289" s="111"/>
      <c r="D1289" s="111"/>
      <c r="E1289" s="112"/>
      <c r="F1289" s="87">
        <f>SUM(F1287:F1288)</f>
        <v>101.453</v>
      </c>
      <c r="G1289" s="37">
        <f>SUM(G1281,G1284,G1286,G1288)</f>
        <v>1</v>
      </c>
      <c r="I1289" s="31"/>
      <c r="L1289" s="39"/>
    </row>
    <row r="1290" spans="1:13" ht="15.6" thickTop="1" thickBot="1" x14ac:dyDescent="0.35">
      <c r="A1290" s="38"/>
      <c r="B1290" s="14"/>
      <c r="C1290" s="14"/>
      <c r="D1290" s="14"/>
      <c r="E1290" s="14"/>
      <c r="F1290" s="42"/>
      <c r="G1290" s="41"/>
      <c r="I1290" s="31"/>
      <c r="J1290" s="53"/>
      <c r="K1290" s="43"/>
      <c r="L1290" s="43"/>
    </row>
    <row r="1291" spans="1:13" ht="44.4" thickTop="1" thickBot="1" x14ac:dyDescent="0.35">
      <c r="A1291" s="70" t="s">
        <v>2</v>
      </c>
      <c r="B1291" s="71" t="s">
        <v>1</v>
      </c>
      <c r="C1291" s="72" t="s">
        <v>0</v>
      </c>
      <c r="D1291" s="33" t="s">
        <v>20</v>
      </c>
      <c r="E1291" s="44"/>
      <c r="F1291" s="20"/>
      <c r="G1291" s="20"/>
      <c r="K1291" s="20"/>
    </row>
    <row r="1292" spans="1:13" ht="112.2" customHeight="1" thickTop="1" x14ac:dyDescent="0.3">
      <c r="A1292" s="1" t="s">
        <v>292</v>
      </c>
      <c r="B1292" s="17" t="s">
        <v>149</v>
      </c>
      <c r="C1292" s="24"/>
      <c r="D1292" s="24"/>
      <c r="E1292" s="44"/>
      <c r="F1292" s="20"/>
      <c r="G1292" s="20"/>
      <c r="K1292" s="20"/>
    </row>
    <row r="1293" spans="1:13" ht="15" thickBot="1" x14ac:dyDescent="0.35">
      <c r="A1293" s="10" t="s">
        <v>294</v>
      </c>
      <c r="B1293" s="22" t="s">
        <v>52</v>
      </c>
      <c r="C1293" s="11" t="s">
        <v>21</v>
      </c>
      <c r="D1293" s="10">
        <v>1</v>
      </c>
      <c r="E1293" s="44"/>
      <c r="F1293" s="20"/>
      <c r="G1293" s="20"/>
      <c r="K1293" s="20"/>
    </row>
    <row r="1294" spans="1:13" ht="30" thickTop="1" thickBot="1" x14ac:dyDescent="0.35">
      <c r="A1294" s="70" t="s">
        <v>3</v>
      </c>
      <c r="B1294" s="71" t="s">
        <v>4</v>
      </c>
      <c r="C1294" s="71" t="s">
        <v>0</v>
      </c>
      <c r="D1294" s="71" t="s">
        <v>5</v>
      </c>
      <c r="E1294" s="71" t="s">
        <v>6</v>
      </c>
      <c r="F1294" s="71" t="s">
        <v>7</v>
      </c>
      <c r="G1294" s="33" t="s">
        <v>8</v>
      </c>
    </row>
    <row r="1295" spans="1:13" ht="15" thickTop="1" x14ac:dyDescent="0.3">
      <c r="A1295" s="20"/>
      <c r="B1295" s="73" t="s">
        <v>9</v>
      </c>
      <c r="C1295" s="74"/>
      <c r="D1295" s="74"/>
      <c r="E1295" s="74"/>
      <c r="F1295" s="74"/>
      <c r="G1295" s="34"/>
    </row>
    <row r="1296" spans="1:13" ht="15" thickBot="1" x14ac:dyDescent="0.35">
      <c r="A1296" s="75" t="s">
        <v>10</v>
      </c>
      <c r="B1296" s="76" t="s">
        <v>426</v>
      </c>
      <c r="C1296" s="76" t="s">
        <v>40</v>
      </c>
      <c r="D1296" s="83">
        <v>1.8</v>
      </c>
      <c r="E1296" s="77">
        <v>40.36</v>
      </c>
      <c r="F1296" s="78">
        <f>PRODUCT(D1296:E1296)</f>
        <v>72.647999999999996</v>
      </c>
      <c r="G1296" s="34"/>
    </row>
    <row r="1297" spans="1:13" ht="15.6" thickTop="1" thickBot="1" x14ac:dyDescent="0.35">
      <c r="A1297" s="79">
        <v>1</v>
      </c>
      <c r="B1297" s="110" t="s">
        <v>13</v>
      </c>
      <c r="C1297" s="111"/>
      <c r="D1297" s="111"/>
      <c r="E1297" s="112"/>
      <c r="F1297" s="80">
        <f>SUM(F1296:F1296)</f>
        <v>72.647999999999996</v>
      </c>
      <c r="G1297" s="35">
        <f>SUM(F1297/F1305)</f>
        <v>0.64485222003478304</v>
      </c>
      <c r="I1297" s="45"/>
    </row>
    <row r="1298" spans="1:13" ht="15" thickTop="1" x14ac:dyDescent="0.3">
      <c r="A1298" s="20"/>
      <c r="B1298" s="81" t="s">
        <v>330</v>
      </c>
      <c r="C1298" s="76"/>
      <c r="D1298" s="76"/>
      <c r="E1298" s="76"/>
      <c r="F1298" s="82"/>
      <c r="G1298" s="36"/>
    </row>
    <row r="1299" spans="1:13" ht="29.4" thickBot="1" x14ac:dyDescent="0.35">
      <c r="A1299" s="75" t="s">
        <v>12</v>
      </c>
      <c r="B1299" s="76" t="s">
        <v>406</v>
      </c>
      <c r="C1299" s="76" t="s">
        <v>25</v>
      </c>
      <c r="D1299" s="83">
        <v>1</v>
      </c>
      <c r="E1299" s="78">
        <v>16.41</v>
      </c>
      <c r="F1299" s="78">
        <f>D1299*E1299</f>
        <v>16.41</v>
      </c>
      <c r="G1299" s="34"/>
      <c r="J1299" s="55"/>
      <c r="K1299" s="56"/>
      <c r="L1299" s="56"/>
    </row>
    <row r="1300" spans="1:13" ht="15.6" thickTop="1" thickBot="1" x14ac:dyDescent="0.35">
      <c r="A1300" s="79">
        <v>2</v>
      </c>
      <c r="B1300" s="110" t="s">
        <v>342</v>
      </c>
      <c r="C1300" s="111"/>
      <c r="D1300" s="111"/>
      <c r="E1300" s="112"/>
      <c r="F1300" s="80">
        <f>SUM(F1299)</f>
        <v>16.41</v>
      </c>
      <c r="G1300" s="35">
        <f>SUM(F1300/F1305)</f>
        <v>0.14566161395731184</v>
      </c>
      <c r="M1300" s="31"/>
    </row>
    <row r="1301" spans="1:13" ht="15.6" thickTop="1" thickBot="1" x14ac:dyDescent="0.35">
      <c r="A1301" s="84" t="s">
        <v>14</v>
      </c>
      <c r="B1301" s="110" t="s">
        <v>41</v>
      </c>
      <c r="C1301" s="111"/>
      <c r="D1301" s="111"/>
      <c r="E1301" s="112"/>
      <c r="F1301" s="85">
        <f>SUM(F1297,F1300)</f>
        <v>89.057999999999993</v>
      </c>
      <c r="G1301" s="15"/>
      <c r="M1301" s="31"/>
    </row>
    <row r="1302" spans="1:13" ht="15.6" thickTop="1" thickBot="1" x14ac:dyDescent="0.35">
      <c r="A1302" s="86">
        <v>3</v>
      </c>
      <c r="B1302" s="107" t="s">
        <v>15</v>
      </c>
      <c r="C1302" s="108"/>
      <c r="D1302" s="108"/>
      <c r="E1302" s="109"/>
      <c r="F1302" s="85">
        <f>SUM(F1301)*15%</f>
        <v>13.358699999999999</v>
      </c>
      <c r="G1302" s="35">
        <f>SUM(F1302/F1305)</f>
        <v>0.11857707509881422</v>
      </c>
    </row>
    <row r="1303" spans="1:13" ht="15.6" thickTop="1" thickBot="1" x14ac:dyDescent="0.35">
      <c r="A1303" s="84" t="s">
        <v>16</v>
      </c>
      <c r="B1303" s="110" t="s">
        <v>42</v>
      </c>
      <c r="C1303" s="111"/>
      <c r="D1303" s="111"/>
      <c r="E1303" s="112"/>
      <c r="F1303" s="87">
        <f>SUM(F1301:F1302)</f>
        <v>102.41669999999999</v>
      </c>
      <c r="M1303" s="61"/>
    </row>
    <row r="1304" spans="1:13" ht="15.6" thickTop="1" thickBot="1" x14ac:dyDescent="0.35">
      <c r="A1304" s="86">
        <v>4</v>
      </c>
      <c r="B1304" s="107" t="s">
        <v>17</v>
      </c>
      <c r="C1304" s="108"/>
      <c r="D1304" s="108"/>
      <c r="E1304" s="109"/>
      <c r="F1304" s="85">
        <f>SUM(F1303)*10%</f>
        <v>10.241669999999999</v>
      </c>
      <c r="G1304" s="35">
        <f>SUM(F1304/F1305)</f>
        <v>9.0909090909090912E-2</v>
      </c>
      <c r="I1304" s="31"/>
    </row>
    <row r="1305" spans="1:13" ht="15.6" thickTop="1" thickBot="1" x14ac:dyDescent="0.35">
      <c r="A1305" s="84" t="s">
        <v>18</v>
      </c>
      <c r="B1305" s="110" t="s">
        <v>19</v>
      </c>
      <c r="C1305" s="111"/>
      <c r="D1305" s="111"/>
      <c r="E1305" s="112"/>
      <c r="F1305" s="87">
        <f>SUM(F1303:F1304)</f>
        <v>112.65836999999999</v>
      </c>
      <c r="G1305" s="37">
        <f>SUM(G1297,G1300,G1302,G1304)</f>
        <v>1</v>
      </c>
      <c r="I1305" s="31"/>
      <c r="L1305" s="39"/>
    </row>
    <row r="1306" spans="1:13" ht="15.6" thickTop="1" thickBot="1" x14ac:dyDescent="0.35">
      <c r="A1306" s="38"/>
      <c r="B1306" s="14"/>
      <c r="C1306" s="14"/>
      <c r="D1306" s="14"/>
      <c r="E1306" s="14"/>
      <c r="F1306" s="42"/>
      <c r="G1306" s="41"/>
      <c r="I1306" s="31"/>
      <c r="J1306" s="53"/>
      <c r="K1306" s="43"/>
      <c r="L1306" s="43"/>
    </row>
    <row r="1307" spans="1:13" ht="44.4" thickTop="1" thickBot="1" x14ac:dyDescent="0.35">
      <c r="A1307" s="70" t="s">
        <v>2</v>
      </c>
      <c r="B1307" s="71" t="s">
        <v>1</v>
      </c>
      <c r="C1307" s="72" t="s">
        <v>0</v>
      </c>
      <c r="D1307" s="33" t="s">
        <v>20</v>
      </c>
      <c r="E1307" s="44"/>
      <c r="F1307" s="20"/>
      <c r="G1307" s="20"/>
      <c r="K1307" s="20"/>
    </row>
    <row r="1308" spans="1:13" ht="109.2" customHeight="1" thickTop="1" x14ac:dyDescent="0.3">
      <c r="A1308" s="1" t="s">
        <v>292</v>
      </c>
      <c r="B1308" s="17" t="s">
        <v>149</v>
      </c>
      <c r="C1308" s="24"/>
      <c r="D1308" s="24"/>
      <c r="E1308" s="44"/>
      <c r="F1308" s="20"/>
      <c r="G1308" s="20"/>
      <c r="K1308" s="20"/>
    </row>
    <row r="1309" spans="1:13" ht="29.4" thickBot="1" x14ac:dyDescent="0.35">
      <c r="A1309" s="10" t="s">
        <v>295</v>
      </c>
      <c r="B1309" s="23" t="s">
        <v>53</v>
      </c>
      <c r="C1309" s="11" t="s">
        <v>21</v>
      </c>
      <c r="D1309" s="10">
        <v>1</v>
      </c>
      <c r="E1309" s="44"/>
      <c r="F1309" s="20"/>
      <c r="G1309" s="20"/>
      <c r="K1309" s="20"/>
    </row>
    <row r="1310" spans="1:13" ht="30" thickTop="1" thickBot="1" x14ac:dyDescent="0.35">
      <c r="A1310" s="70" t="s">
        <v>3</v>
      </c>
      <c r="B1310" s="71" t="s">
        <v>4</v>
      </c>
      <c r="C1310" s="71" t="s">
        <v>0</v>
      </c>
      <c r="D1310" s="71" t="s">
        <v>5</v>
      </c>
      <c r="E1310" s="71" t="s">
        <v>6</v>
      </c>
      <c r="F1310" s="71" t="s">
        <v>7</v>
      </c>
      <c r="G1310" s="33" t="s">
        <v>8</v>
      </c>
    </row>
    <row r="1311" spans="1:13" ht="15" thickTop="1" x14ac:dyDescent="0.3">
      <c r="A1311" s="20"/>
      <c r="B1311" s="73" t="s">
        <v>9</v>
      </c>
      <c r="C1311" s="74"/>
      <c r="D1311" s="74"/>
      <c r="E1311" s="74"/>
      <c r="F1311" s="74"/>
      <c r="G1311" s="34"/>
    </row>
    <row r="1312" spans="1:13" x14ac:dyDescent="0.3">
      <c r="A1312" s="75" t="s">
        <v>10</v>
      </c>
      <c r="B1312" s="76" t="s">
        <v>426</v>
      </c>
      <c r="C1312" s="76" t="s">
        <v>40</v>
      </c>
      <c r="D1312" s="76">
        <v>0.3251</v>
      </c>
      <c r="E1312" s="77">
        <v>40.36</v>
      </c>
      <c r="F1312" s="78">
        <f>PRODUCT(D1312:E1312)</f>
        <v>13.121036</v>
      </c>
      <c r="G1312" s="34"/>
    </row>
    <row r="1313" spans="1:12" ht="15" thickBot="1" x14ac:dyDescent="0.35">
      <c r="A1313" s="75" t="s">
        <v>11</v>
      </c>
      <c r="B1313" s="16" t="s">
        <v>158</v>
      </c>
      <c r="C1313" s="76" t="s">
        <v>40</v>
      </c>
      <c r="D1313" s="76">
        <v>0.3251</v>
      </c>
      <c r="E1313" s="77">
        <v>36.74</v>
      </c>
      <c r="F1313" s="78">
        <f>PRODUCT(D1313:E1313)</f>
        <v>11.944174</v>
      </c>
      <c r="G1313" s="34"/>
    </row>
    <row r="1314" spans="1:12" ht="15.6" thickTop="1" thickBot="1" x14ac:dyDescent="0.35">
      <c r="A1314" s="79">
        <v>1</v>
      </c>
      <c r="B1314" s="110" t="s">
        <v>13</v>
      </c>
      <c r="C1314" s="111"/>
      <c r="D1314" s="111"/>
      <c r="E1314" s="112"/>
      <c r="F1314" s="80">
        <f>SUM(F1312:F1313)</f>
        <v>25.06521</v>
      </c>
      <c r="G1314" s="35">
        <f>SUM(F1314/F1322)</f>
        <v>0.51579557307943902</v>
      </c>
    </row>
    <row r="1315" spans="1:12" ht="15" thickTop="1" x14ac:dyDescent="0.3">
      <c r="A1315" s="20"/>
      <c r="B1315" s="81" t="s">
        <v>409</v>
      </c>
      <c r="C1315" s="76"/>
      <c r="D1315" s="76"/>
      <c r="E1315" s="76"/>
      <c r="F1315" s="82"/>
      <c r="G1315" s="36"/>
    </row>
    <row r="1316" spans="1:12" ht="15" thickBot="1" x14ac:dyDescent="0.35">
      <c r="A1316" s="75" t="s">
        <v>12</v>
      </c>
      <c r="B1316" s="76" t="s">
        <v>421</v>
      </c>
      <c r="C1316" s="76" t="s">
        <v>63</v>
      </c>
      <c r="D1316" s="83">
        <v>1</v>
      </c>
      <c r="E1316" s="78">
        <v>13.35</v>
      </c>
      <c r="F1316" s="78">
        <f>D1316*E1316</f>
        <v>13.35</v>
      </c>
      <c r="G1316" s="34"/>
      <c r="J1316" s="55"/>
      <c r="K1316" s="56"/>
      <c r="L1316" s="56"/>
    </row>
    <row r="1317" spans="1:12" ht="15.6" thickTop="1" thickBot="1" x14ac:dyDescent="0.35">
      <c r="A1317" s="79">
        <v>2</v>
      </c>
      <c r="B1317" s="110" t="s">
        <v>407</v>
      </c>
      <c r="C1317" s="111"/>
      <c r="D1317" s="111"/>
      <c r="E1317" s="112"/>
      <c r="F1317" s="80">
        <f>SUM(F1316)</f>
        <v>13.35</v>
      </c>
      <c r="G1317" s="35">
        <f>SUM(F1317/F1322)</f>
        <v>0.27471826091265583</v>
      </c>
    </row>
    <row r="1318" spans="1:12" ht="15.6" thickTop="1" thickBot="1" x14ac:dyDescent="0.35">
      <c r="A1318" s="84" t="s">
        <v>14</v>
      </c>
      <c r="B1318" s="110" t="s">
        <v>41</v>
      </c>
      <c r="C1318" s="111"/>
      <c r="D1318" s="111"/>
      <c r="E1318" s="112"/>
      <c r="F1318" s="85">
        <f>SUM(F1314,F1317)</f>
        <v>38.415210000000002</v>
      </c>
      <c r="G1318" s="15"/>
    </row>
    <row r="1319" spans="1:12" ht="15.6" thickTop="1" thickBot="1" x14ac:dyDescent="0.35">
      <c r="A1319" s="86">
        <v>3</v>
      </c>
      <c r="B1319" s="107" t="s">
        <v>15</v>
      </c>
      <c r="C1319" s="108"/>
      <c r="D1319" s="108"/>
      <c r="E1319" s="109"/>
      <c r="F1319" s="85">
        <f>SUM(F1318)*15%</f>
        <v>5.7622815000000003</v>
      </c>
      <c r="G1319" s="35">
        <f>SUM(F1319/F1322)</f>
        <v>0.11857707509881424</v>
      </c>
    </row>
    <row r="1320" spans="1:12" ht="15.6" thickTop="1" thickBot="1" x14ac:dyDescent="0.35">
      <c r="A1320" s="84" t="s">
        <v>16</v>
      </c>
      <c r="B1320" s="110" t="s">
        <v>42</v>
      </c>
      <c r="C1320" s="111"/>
      <c r="D1320" s="111"/>
      <c r="E1320" s="112"/>
      <c r="F1320" s="87">
        <f>SUM(F1318:F1319)</f>
        <v>44.177491500000002</v>
      </c>
    </row>
    <row r="1321" spans="1:12" ht="15.6" thickTop="1" thickBot="1" x14ac:dyDescent="0.35">
      <c r="A1321" s="86">
        <v>4</v>
      </c>
      <c r="B1321" s="107" t="s">
        <v>17</v>
      </c>
      <c r="C1321" s="108"/>
      <c r="D1321" s="108"/>
      <c r="E1321" s="109"/>
      <c r="F1321" s="85">
        <f>SUM(F1320)*10%</f>
        <v>4.4177491500000006</v>
      </c>
      <c r="G1321" s="35">
        <f>SUM(F1321/F1322)</f>
        <v>9.0909090909090925E-2</v>
      </c>
    </row>
    <row r="1322" spans="1:12" ht="15.6" thickTop="1" thickBot="1" x14ac:dyDescent="0.35">
      <c r="A1322" s="84" t="s">
        <v>18</v>
      </c>
      <c r="B1322" s="110" t="s">
        <v>19</v>
      </c>
      <c r="C1322" s="111"/>
      <c r="D1322" s="111"/>
      <c r="E1322" s="112"/>
      <c r="F1322" s="87">
        <f>SUM(F1320:F1321)</f>
        <v>48.595240650000001</v>
      </c>
      <c r="G1322" s="37">
        <f>SUM(G1314,G1317,G1319,G1321)</f>
        <v>1</v>
      </c>
      <c r="I1322" s="31"/>
      <c r="J1322" s="53"/>
      <c r="K1322" s="43"/>
      <c r="L1322" s="43"/>
    </row>
    <row r="1323" spans="1:12" ht="15.6" thickTop="1" thickBot="1" x14ac:dyDescent="0.35">
      <c r="A1323" s="38"/>
      <c r="B1323" s="14"/>
      <c r="C1323" s="14"/>
      <c r="D1323" s="14"/>
      <c r="E1323" s="14"/>
      <c r="F1323" s="42"/>
      <c r="G1323" s="41"/>
      <c r="I1323" s="31"/>
      <c r="L1323" s="39"/>
    </row>
    <row r="1324" spans="1:12" ht="44.4" thickTop="1" thickBot="1" x14ac:dyDescent="0.35">
      <c r="A1324" s="70" t="s">
        <v>2</v>
      </c>
      <c r="B1324" s="71" t="s">
        <v>1</v>
      </c>
      <c r="C1324" s="72" t="s">
        <v>0</v>
      </c>
      <c r="D1324" s="33" t="s">
        <v>20</v>
      </c>
      <c r="E1324" s="44"/>
      <c r="F1324" s="20"/>
      <c r="G1324" s="20"/>
      <c r="K1324" s="28"/>
    </row>
    <row r="1325" spans="1:12" ht="73.2" thickTop="1" thickBot="1" x14ac:dyDescent="0.35">
      <c r="A1325" s="7" t="s">
        <v>296</v>
      </c>
      <c r="B1325" s="21" t="s">
        <v>137</v>
      </c>
      <c r="C1325" s="40" t="s">
        <v>25</v>
      </c>
      <c r="D1325" s="40">
        <v>1</v>
      </c>
      <c r="E1325" s="44"/>
      <c r="F1325" s="20"/>
      <c r="G1325" s="20"/>
      <c r="K1325" s="28"/>
    </row>
    <row r="1326" spans="1:12" ht="30" thickTop="1" thickBot="1" x14ac:dyDescent="0.35">
      <c r="A1326" s="70" t="s">
        <v>3</v>
      </c>
      <c r="B1326" s="71" t="s">
        <v>4</v>
      </c>
      <c r="C1326" s="71" t="s">
        <v>0</v>
      </c>
      <c r="D1326" s="71" t="s">
        <v>5</v>
      </c>
      <c r="E1326" s="71" t="s">
        <v>6</v>
      </c>
      <c r="F1326" s="71" t="s">
        <v>7</v>
      </c>
      <c r="G1326" s="33" t="s">
        <v>8</v>
      </c>
    </row>
    <row r="1327" spans="1:12" ht="15" thickTop="1" x14ac:dyDescent="0.3">
      <c r="A1327" s="20"/>
      <c r="B1327" s="73" t="s">
        <v>9</v>
      </c>
      <c r="C1327" s="74"/>
      <c r="D1327" s="74"/>
      <c r="E1327" s="74"/>
      <c r="F1327" s="74"/>
      <c r="G1327" s="34"/>
    </row>
    <row r="1328" spans="1:12" ht="15" thickBot="1" x14ac:dyDescent="0.35">
      <c r="A1328" s="75" t="s">
        <v>10</v>
      </c>
      <c r="B1328" s="76" t="s">
        <v>426</v>
      </c>
      <c r="C1328" s="76" t="s">
        <v>40</v>
      </c>
      <c r="D1328" s="83">
        <v>27.5</v>
      </c>
      <c r="E1328" s="77">
        <v>40.36</v>
      </c>
      <c r="F1328" s="78">
        <f>PRODUCT(D1328:E1328)</f>
        <v>1109.9000000000001</v>
      </c>
      <c r="G1328" s="34"/>
    </row>
    <row r="1329" spans="1:12" ht="15.6" thickTop="1" thickBot="1" x14ac:dyDescent="0.35">
      <c r="A1329" s="79">
        <v>1</v>
      </c>
      <c r="B1329" s="110" t="s">
        <v>13</v>
      </c>
      <c r="C1329" s="111"/>
      <c r="D1329" s="111"/>
      <c r="E1329" s="112"/>
      <c r="F1329" s="80">
        <f>SUM(F1328:F1328)</f>
        <v>1109.9000000000001</v>
      </c>
      <c r="G1329" s="35">
        <f>SUM(F1329/F1337)</f>
        <v>0.60620953220931217</v>
      </c>
      <c r="I1329" s="45"/>
    </row>
    <row r="1330" spans="1:12" ht="15" thickTop="1" x14ac:dyDescent="0.3">
      <c r="A1330" s="20"/>
      <c r="B1330" s="81" t="s">
        <v>330</v>
      </c>
      <c r="C1330" s="76"/>
      <c r="D1330" s="76"/>
      <c r="E1330" s="76"/>
      <c r="F1330" s="82"/>
      <c r="G1330" s="36"/>
    </row>
    <row r="1331" spans="1:12" ht="15" thickBot="1" x14ac:dyDescent="0.35">
      <c r="A1331" s="75" t="s">
        <v>12</v>
      </c>
      <c r="B1331" s="76" t="s">
        <v>377</v>
      </c>
      <c r="C1331" s="76" t="s">
        <v>25</v>
      </c>
      <c r="D1331" s="83">
        <v>1</v>
      </c>
      <c r="E1331" s="78">
        <v>337.44</v>
      </c>
      <c r="F1331" s="78">
        <f>D1331*E1331</f>
        <v>337.44</v>
      </c>
      <c r="G1331" s="34"/>
      <c r="J1331" s="55"/>
      <c r="K1331" s="56"/>
      <c r="L1331" s="56"/>
    </row>
    <row r="1332" spans="1:12" ht="15.6" thickTop="1" thickBot="1" x14ac:dyDescent="0.35">
      <c r="A1332" s="79">
        <v>2</v>
      </c>
      <c r="B1332" s="110" t="s">
        <v>342</v>
      </c>
      <c r="C1332" s="111"/>
      <c r="D1332" s="111"/>
      <c r="E1332" s="112"/>
      <c r="F1332" s="80">
        <f>SUM(F1331)</f>
        <v>337.44</v>
      </c>
      <c r="G1332" s="35">
        <f>SUM(F1332/F1337)</f>
        <v>0.18430430178278251</v>
      </c>
    </row>
    <row r="1333" spans="1:12" ht="15.6" thickTop="1" thickBot="1" x14ac:dyDescent="0.35">
      <c r="A1333" s="84" t="s">
        <v>14</v>
      </c>
      <c r="B1333" s="110" t="s">
        <v>41</v>
      </c>
      <c r="C1333" s="111"/>
      <c r="D1333" s="111"/>
      <c r="E1333" s="112"/>
      <c r="F1333" s="85">
        <f>SUM(F1329,F1332)</f>
        <v>1447.3400000000001</v>
      </c>
      <c r="G1333" s="15"/>
    </row>
    <row r="1334" spans="1:12" ht="15.6" thickTop="1" thickBot="1" x14ac:dyDescent="0.35">
      <c r="A1334" s="86">
        <v>3</v>
      </c>
      <c r="B1334" s="107" t="s">
        <v>15</v>
      </c>
      <c r="C1334" s="108"/>
      <c r="D1334" s="108"/>
      <c r="E1334" s="109"/>
      <c r="F1334" s="85">
        <f>SUM(F1333)*15%</f>
        <v>217.10100000000003</v>
      </c>
      <c r="G1334" s="35">
        <f>SUM(F1334/F1337)</f>
        <v>0.11857707509881421</v>
      </c>
    </row>
    <row r="1335" spans="1:12" ht="15.6" thickTop="1" thickBot="1" x14ac:dyDescent="0.35">
      <c r="A1335" s="84" t="s">
        <v>16</v>
      </c>
      <c r="B1335" s="110" t="s">
        <v>42</v>
      </c>
      <c r="C1335" s="111"/>
      <c r="D1335" s="111"/>
      <c r="E1335" s="112"/>
      <c r="F1335" s="87">
        <f>SUM(F1333:F1334)</f>
        <v>1664.4410000000003</v>
      </c>
    </row>
    <row r="1336" spans="1:12" ht="15.6" thickTop="1" thickBot="1" x14ac:dyDescent="0.35">
      <c r="A1336" s="86">
        <v>4</v>
      </c>
      <c r="B1336" s="107" t="s">
        <v>17</v>
      </c>
      <c r="C1336" s="108"/>
      <c r="D1336" s="108"/>
      <c r="E1336" s="109"/>
      <c r="F1336" s="85">
        <f>SUM(F1335)*10%</f>
        <v>166.44410000000005</v>
      </c>
      <c r="G1336" s="35">
        <f>SUM(F1336/F1337)</f>
        <v>9.0909090909090912E-2</v>
      </c>
      <c r="I1336" s="31"/>
      <c r="J1336" s="115"/>
      <c r="K1336" s="115"/>
      <c r="L1336" s="115"/>
    </row>
    <row r="1337" spans="1:12" ht="15.6" thickTop="1" thickBot="1" x14ac:dyDescent="0.35">
      <c r="A1337" s="84" t="s">
        <v>18</v>
      </c>
      <c r="B1337" s="110" t="s">
        <v>19</v>
      </c>
      <c r="C1337" s="111"/>
      <c r="D1337" s="111"/>
      <c r="E1337" s="112"/>
      <c r="F1337" s="87">
        <f>SUM(F1335:F1336)</f>
        <v>1830.8851000000004</v>
      </c>
      <c r="G1337" s="37">
        <f>SUM(G1329,G1332,G1334,G1336)</f>
        <v>0.99999999999999989</v>
      </c>
      <c r="I1337" s="31"/>
      <c r="L1337" s="63"/>
    </row>
    <row r="1338" spans="1:12" ht="15.6" thickTop="1" thickBot="1" x14ac:dyDescent="0.35">
      <c r="A1338" s="38"/>
      <c r="B1338" s="14"/>
      <c r="C1338" s="14"/>
      <c r="D1338" s="14"/>
      <c r="E1338" s="14"/>
      <c r="F1338" s="42"/>
      <c r="G1338" s="41"/>
      <c r="I1338" s="31"/>
      <c r="J1338" s="66"/>
      <c r="K1338" s="43"/>
      <c r="L1338" s="43"/>
    </row>
    <row r="1339" spans="1:12" ht="44.4" thickTop="1" thickBot="1" x14ac:dyDescent="0.35">
      <c r="A1339" s="70" t="s">
        <v>2</v>
      </c>
      <c r="B1339" s="71" t="s">
        <v>1</v>
      </c>
      <c r="C1339" s="72" t="s">
        <v>0</v>
      </c>
      <c r="D1339" s="33" t="s">
        <v>20</v>
      </c>
      <c r="E1339" s="44"/>
      <c r="F1339" s="20"/>
      <c r="G1339" s="20"/>
      <c r="K1339" s="28"/>
    </row>
    <row r="1340" spans="1:12" ht="130.80000000000001" thickTop="1" thickBot="1" x14ac:dyDescent="0.35">
      <c r="A1340" s="7" t="s">
        <v>297</v>
      </c>
      <c r="B1340" s="21" t="s">
        <v>138</v>
      </c>
      <c r="C1340" s="8" t="s">
        <v>25</v>
      </c>
      <c r="D1340" s="9">
        <v>1</v>
      </c>
      <c r="E1340" s="44"/>
      <c r="F1340" s="20"/>
      <c r="G1340" s="20"/>
      <c r="K1340" s="28"/>
    </row>
    <row r="1341" spans="1:12" ht="30" thickTop="1" thickBot="1" x14ac:dyDescent="0.35">
      <c r="A1341" s="70" t="s">
        <v>3</v>
      </c>
      <c r="B1341" s="71" t="s">
        <v>4</v>
      </c>
      <c r="C1341" s="71" t="s">
        <v>0</v>
      </c>
      <c r="D1341" s="71" t="s">
        <v>5</v>
      </c>
      <c r="E1341" s="71" t="s">
        <v>6</v>
      </c>
      <c r="F1341" s="71" t="s">
        <v>7</v>
      </c>
      <c r="G1341" s="33" t="s">
        <v>8</v>
      </c>
    </row>
    <row r="1342" spans="1:12" ht="15" thickTop="1" x14ac:dyDescent="0.3">
      <c r="A1342" s="20"/>
      <c r="B1342" s="73" t="s">
        <v>9</v>
      </c>
      <c r="C1342" s="74"/>
      <c r="D1342" s="74"/>
      <c r="E1342" s="74"/>
      <c r="F1342" s="74"/>
      <c r="G1342" s="34"/>
    </row>
    <row r="1343" spans="1:12" ht="15" thickBot="1" x14ac:dyDescent="0.35">
      <c r="A1343" s="75" t="s">
        <v>10</v>
      </c>
      <c r="B1343" s="76" t="s">
        <v>426</v>
      </c>
      <c r="C1343" s="76" t="s">
        <v>40</v>
      </c>
      <c r="D1343" s="83">
        <v>9.1</v>
      </c>
      <c r="E1343" s="77">
        <v>40.36</v>
      </c>
      <c r="F1343" s="78">
        <f>PRODUCT(D1343:E1343)</f>
        <v>367.27599999999995</v>
      </c>
      <c r="G1343" s="34"/>
    </row>
    <row r="1344" spans="1:12" ht="15.6" thickTop="1" thickBot="1" x14ac:dyDescent="0.35">
      <c r="A1344" s="79">
        <v>1</v>
      </c>
      <c r="B1344" s="110" t="s">
        <v>13</v>
      </c>
      <c r="C1344" s="111"/>
      <c r="D1344" s="111"/>
      <c r="E1344" s="112"/>
      <c r="F1344" s="80">
        <f>SUM(F1343:F1343)</f>
        <v>367.27599999999995</v>
      </c>
      <c r="G1344" s="35">
        <f>SUM(F1344/F1352)</f>
        <v>0.60626265179345962</v>
      </c>
      <c r="I1344" s="45"/>
    </row>
    <row r="1345" spans="1:13" ht="15" thickTop="1" x14ac:dyDescent="0.3">
      <c r="A1345" s="20"/>
      <c r="B1345" s="81" t="s">
        <v>330</v>
      </c>
      <c r="C1345" s="76"/>
      <c r="D1345" s="76"/>
      <c r="E1345" s="76"/>
      <c r="F1345" s="82"/>
      <c r="G1345" s="36"/>
    </row>
    <row r="1346" spans="1:13" ht="15" thickBot="1" x14ac:dyDescent="0.35">
      <c r="A1346" s="75" t="s">
        <v>12</v>
      </c>
      <c r="B1346" s="76" t="s">
        <v>378</v>
      </c>
      <c r="C1346" s="76" t="s">
        <v>25</v>
      </c>
      <c r="D1346" s="83">
        <v>1</v>
      </c>
      <c r="E1346" s="78">
        <v>111.62</v>
      </c>
      <c r="F1346" s="78">
        <f>D1346*E1346</f>
        <v>111.62</v>
      </c>
      <c r="G1346" s="34"/>
      <c r="J1346" s="55"/>
      <c r="K1346" s="56"/>
      <c r="L1346" s="56"/>
    </row>
    <row r="1347" spans="1:13" ht="15.6" thickTop="1" thickBot="1" x14ac:dyDescent="0.35">
      <c r="A1347" s="79">
        <v>2</v>
      </c>
      <c r="B1347" s="110" t="s">
        <v>342</v>
      </c>
      <c r="C1347" s="111"/>
      <c r="D1347" s="111"/>
      <c r="E1347" s="112"/>
      <c r="F1347" s="80">
        <f>SUM(F1346)</f>
        <v>111.62</v>
      </c>
      <c r="G1347" s="35">
        <f>SUM(F1347/F1352)</f>
        <v>0.18425118219863529</v>
      </c>
      <c r="M1347" s="31"/>
    </row>
    <row r="1348" spans="1:13" ht="15.6" thickTop="1" thickBot="1" x14ac:dyDescent="0.35">
      <c r="A1348" s="84" t="s">
        <v>14</v>
      </c>
      <c r="B1348" s="110" t="s">
        <v>41</v>
      </c>
      <c r="C1348" s="111"/>
      <c r="D1348" s="111"/>
      <c r="E1348" s="112"/>
      <c r="F1348" s="85">
        <f>SUM(F1344,F1347)</f>
        <v>478.89599999999996</v>
      </c>
      <c r="G1348" s="15"/>
      <c r="M1348" s="31"/>
    </row>
    <row r="1349" spans="1:13" ht="15.6" thickTop="1" thickBot="1" x14ac:dyDescent="0.35">
      <c r="A1349" s="86">
        <v>3</v>
      </c>
      <c r="B1349" s="107" t="s">
        <v>15</v>
      </c>
      <c r="C1349" s="108"/>
      <c r="D1349" s="108"/>
      <c r="E1349" s="109"/>
      <c r="F1349" s="85">
        <f>SUM(F1348)*15%</f>
        <v>71.834399999999988</v>
      </c>
      <c r="G1349" s="35">
        <f>SUM(F1349/F1352)</f>
        <v>0.11857707509881422</v>
      </c>
    </row>
    <row r="1350" spans="1:13" ht="15.6" thickTop="1" thickBot="1" x14ac:dyDescent="0.35">
      <c r="A1350" s="84" t="s">
        <v>16</v>
      </c>
      <c r="B1350" s="110" t="s">
        <v>42</v>
      </c>
      <c r="C1350" s="111"/>
      <c r="D1350" s="111"/>
      <c r="E1350" s="112"/>
      <c r="F1350" s="87">
        <f>SUM(F1348:F1349)</f>
        <v>550.73039999999992</v>
      </c>
    </row>
    <row r="1351" spans="1:13" ht="15.6" thickTop="1" thickBot="1" x14ac:dyDescent="0.35">
      <c r="A1351" s="86">
        <v>4</v>
      </c>
      <c r="B1351" s="107" t="s">
        <v>17</v>
      </c>
      <c r="C1351" s="108"/>
      <c r="D1351" s="108"/>
      <c r="E1351" s="109"/>
      <c r="F1351" s="85">
        <f>SUM(F1350)*10%</f>
        <v>55.073039999999992</v>
      </c>
      <c r="G1351" s="35">
        <f>SUM(F1351/F1352)</f>
        <v>9.0909090909090912E-2</v>
      </c>
      <c r="I1351" s="31"/>
      <c r="J1351" s="66"/>
      <c r="K1351" s="66"/>
      <c r="L1351" s="66"/>
    </row>
    <row r="1352" spans="1:13" ht="15.6" thickTop="1" thickBot="1" x14ac:dyDescent="0.35">
      <c r="A1352" s="84" t="s">
        <v>18</v>
      </c>
      <c r="B1352" s="110" t="s">
        <v>19</v>
      </c>
      <c r="C1352" s="111"/>
      <c r="D1352" s="111"/>
      <c r="E1352" s="112"/>
      <c r="F1352" s="87">
        <f>SUM(F1350:F1351)</f>
        <v>605.80343999999991</v>
      </c>
      <c r="G1352" s="37">
        <f>SUM(G1344,G1347,G1349,G1351)</f>
        <v>1</v>
      </c>
      <c r="I1352" s="31"/>
      <c r="L1352" s="63"/>
    </row>
    <row r="1353" spans="1:13" ht="15.6" thickTop="1" thickBot="1" x14ac:dyDescent="0.35">
      <c r="A1353" s="38"/>
      <c r="B1353" s="14"/>
      <c r="C1353" s="14"/>
      <c r="D1353" s="14"/>
      <c r="E1353" s="14"/>
      <c r="F1353" s="42"/>
      <c r="G1353" s="41"/>
      <c r="I1353" s="31"/>
      <c r="J1353" s="53"/>
      <c r="K1353" s="43"/>
      <c r="L1353" s="43"/>
    </row>
    <row r="1354" spans="1:13" ht="44.4" thickTop="1" thickBot="1" x14ac:dyDescent="0.35">
      <c r="A1354" s="70" t="s">
        <v>2</v>
      </c>
      <c r="B1354" s="71" t="s">
        <v>1</v>
      </c>
      <c r="C1354" s="72" t="s">
        <v>0</v>
      </c>
      <c r="D1354" s="33" t="s">
        <v>20</v>
      </c>
      <c r="E1354" s="44"/>
      <c r="F1354" s="20"/>
      <c r="G1354" s="20"/>
      <c r="K1354" s="28"/>
    </row>
    <row r="1355" spans="1:13" ht="176.4" customHeight="1" thickTop="1" thickBot="1" x14ac:dyDescent="0.35">
      <c r="A1355" s="7" t="s">
        <v>298</v>
      </c>
      <c r="B1355" s="21" t="s">
        <v>128</v>
      </c>
      <c r="C1355" s="8" t="s">
        <v>25</v>
      </c>
      <c r="D1355" s="9">
        <v>1</v>
      </c>
      <c r="E1355" s="44"/>
      <c r="F1355" s="20"/>
      <c r="G1355" s="20"/>
      <c r="K1355" s="28"/>
    </row>
    <row r="1356" spans="1:13" ht="30" thickTop="1" thickBot="1" x14ac:dyDescent="0.35">
      <c r="A1356" s="70" t="s">
        <v>3</v>
      </c>
      <c r="B1356" s="71" t="s">
        <v>4</v>
      </c>
      <c r="C1356" s="71" t="s">
        <v>0</v>
      </c>
      <c r="D1356" s="71" t="s">
        <v>5</v>
      </c>
      <c r="E1356" s="71" t="s">
        <v>6</v>
      </c>
      <c r="F1356" s="71" t="s">
        <v>7</v>
      </c>
      <c r="G1356" s="33" t="s">
        <v>8</v>
      </c>
    </row>
    <row r="1357" spans="1:13" ht="15" thickTop="1" x14ac:dyDescent="0.3">
      <c r="A1357" s="20"/>
      <c r="B1357" s="73" t="s">
        <v>9</v>
      </c>
      <c r="C1357" s="74"/>
      <c r="D1357" s="74"/>
      <c r="E1357" s="74"/>
      <c r="F1357" s="74"/>
      <c r="G1357" s="34"/>
    </row>
    <row r="1358" spans="1:13" ht="15" thickBot="1" x14ac:dyDescent="0.35">
      <c r="A1358" s="75" t="s">
        <v>10</v>
      </c>
      <c r="B1358" s="76" t="s">
        <v>426</v>
      </c>
      <c r="C1358" s="76" t="s">
        <v>40</v>
      </c>
      <c r="D1358" s="83">
        <v>15</v>
      </c>
      <c r="E1358" s="77">
        <v>40.36</v>
      </c>
      <c r="F1358" s="78">
        <f>PRODUCT(D1358:E1358)</f>
        <v>605.4</v>
      </c>
      <c r="G1358" s="34"/>
    </row>
    <row r="1359" spans="1:13" ht="15.6" thickTop="1" thickBot="1" x14ac:dyDescent="0.35">
      <c r="A1359" s="79">
        <v>1</v>
      </c>
      <c r="B1359" s="110" t="s">
        <v>13</v>
      </c>
      <c r="C1359" s="111"/>
      <c r="D1359" s="111"/>
      <c r="E1359" s="112"/>
      <c r="F1359" s="80">
        <f>SUM(F1358:F1358)</f>
        <v>605.4</v>
      </c>
      <c r="G1359" s="35">
        <f>SUM(F1359/F1367)</f>
        <v>0.6453043634950234</v>
      </c>
      <c r="I1359" s="45"/>
    </row>
    <row r="1360" spans="1:13" ht="15" thickTop="1" x14ac:dyDescent="0.3">
      <c r="A1360" s="20"/>
      <c r="B1360" s="81" t="s">
        <v>330</v>
      </c>
      <c r="C1360" s="76"/>
      <c r="D1360" s="76"/>
      <c r="E1360" s="76"/>
      <c r="F1360" s="82"/>
      <c r="G1360" s="36"/>
    </row>
    <row r="1361" spans="1:13" ht="15" thickBot="1" x14ac:dyDescent="0.35">
      <c r="A1361" s="75" t="s">
        <v>12</v>
      </c>
      <c r="B1361" s="76" t="s">
        <v>379</v>
      </c>
      <c r="C1361" s="76" t="s">
        <v>25</v>
      </c>
      <c r="D1361" s="83">
        <v>1</v>
      </c>
      <c r="E1361" s="78">
        <v>136.22999999999999</v>
      </c>
      <c r="F1361" s="78">
        <f>D1361*E1361</f>
        <v>136.22999999999999</v>
      </c>
      <c r="G1361" s="34"/>
      <c r="J1361" s="55"/>
      <c r="K1361" s="56"/>
      <c r="L1361" s="56"/>
    </row>
    <row r="1362" spans="1:13" ht="15.6" thickTop="1" thickBot="1" x14ac:dyDescent="0.35">
      <c r="A1362" s="79">
        <v>2</v>
      </c>
      <c r="B1362" s="110" t="s">
        <v>342</v>
      </c>
      <c r="C1362" s="111"/>
      <c r="D1362" s="111"/>
      <c r="E1362" s="112"/>
      <c r="F1362" s="80">
        <f>SUM(F1361)</f>
        <v>136.22999999999999</v>
      </c>
      <c r="G1362" s="35">
        <f>SUM(F1362/F1367)</f>
        <v>0.14520947049707142</v>
      </c>
      <c r="M1362" s="31"/>
    </row>
    <row r="1363" spans="1:13" ht="15.6" thickTop="1" thickBot="1" x14ac:dyDescent="0.35">
      <c r="A1363" s="84" t="s">
        <v>14</v>
      </c>
      <c r="B1363" s="110" t="s">
        <v>41</v>
      </c>
      <c r="C1363" s="111"/>
      <c r="D1363" s="111"/>
      <c r="E1363" s="112"/>
      <c r="F1363" s="85">
        <f>SUM(F1359,F1362)</f>
        <v>741.63</v>
      </c>
      <c r="G1363" s="15"/>
      <c r="M1363" s="31"/>
    </row>
    <row r="1364" spans="1:13" ht="15.6" thickTop="1" thickBot="1" x14ac:dyDescent="0.35">
      <c r="A1364" s="86">
        <v>3</v>
      </c>
      <c r="B1364" s="107" t="s">
        <v>15</v>
      </c>
      <c r="C1364" s="108"/>
      <c r="D1364" s="108"/>
      <c r="E1364" s="109"/>
      <c r="F1364" s="85">
        <f>SUM(F1363)*15%</f>
        <v>111.2445</v>
      </c>
      <c r="G1364" s="35">
        <f>SUM(F1364/F1367)</f>
        <v>0.11857707509881422</v>
      </c>
    </row>
    <row r="1365" spans="1:13" ht="15.6" thickTop="1" thickBot="1" x14ac:dyDescent="0.35">
      <c r="A1365" s="84" t="s">
        <v>16</v>
      </c>
      <c r="B1365" s="110" t="s">
        <v>42</v>
      </c>
      <c r="C1365" s="111"/>
      <c r="D1365" s="111"/>
      <c r="E1365" s="112"/>
      <c r="F1365" s="87">
        <f>SUM(F1363:F1364)</f>
        <v>852.87450000000001</v>
      </c>
      <c r="M1365" s="61"/>
    </row>
    <row r="1366" spans="1:13" ht="15.6" thickTop="1" thickBot="1" x14ac:dyDescent="0.35">
      <c r="A1366" s="86">
        <v>4</v>
      </c>
      <c r="B1366" s="107" t="s">
        <v>17</v>
      </c>
      <c r="C1366" s="108"/>
      <c r="D1366" s="108"/>
      <c r="E1366" s="109"/>
      <c r="F1366" s="85">
        <f>SUM(F1365)*10%</f>
        <v>85.287450000000007</v>
      </c>
      <c r="G1366" s="35">
        <f>SUM(F1366/F1367)</f>
        <v>9.0909090909090912E-2</v>
      </c>
      <c r="I1366" s="31"/>
      <c r="J1366" s="66"/>
      <c r="K1366" s="66"/>
      <c r="L1366" s="66"/>
    </row>
    <row r="1367" spans="1:13" ht="15.6" thickTop="1" thickBot="1" x14ac:dyDescent="0.35">
      <c r="A1367" s="84" t="s">
        <v>18</v>
      </c>
      <c r="B1367" s="110" t="s">
        <v>19</v>
      </c>
      <c r="C1367" s="111"/>
      <c r="D1367" s="111"/>
      <c r="E1367" s="112"/>
      <c r="F1367" s="87">
        <f>SUM(F1365:F1366)</f>
        <v>938.16195000000005</v>
      </c>
      <c r="G1367" s="37">
        <f>SUM(G1359,G1362,G1364,G1366)</f>
        <v>1</v>
      </c>
      <c r="I1367" s="31"/>
    </row>
    <row r="1368" spans="1:13" ht="15.6" thickTop="1" thickBot="1" x14ac:dyDescent="0.35">
      <c r="A1368" s="38"/>
      <c r="B1368" s="14"/>
      <c r="C1368" s="14"/>
      <c r="D1368" s="14"/>
      <c r="E1368" s="14"/>
      <c r="F1368" s="42"/>
      <c r="G1368" s="41"/>
      <c r="I1368" s="31"/>
      <c r="J1368" s="53"/>
      <c r="K1368" s="43"/>
      <c r="L1368" s="43"/>
    </row>
    <row r="1369" spans="1:13" ht="44.4" thickTop="1" thickBot="1" x14ac:dyDescent="0.35">
      <c r="A1369" s="70" t="s">
        <v>2</v>
      </c>
      <c r="B1369" s="71" t="s">
        <v>1</v>
      </c>
      <c r="C1369" s="72" t="s">
        <v>0</v>
      </c>
      <c r="D1369" s="33" t="s">
        <v>20</v>
      </c>
      <c r="E1369" s="44"/>
      <c r="F1369" s="20"/>
      <c r="G1369" s="20"/>
      <c r="K1369" s="28"/>
    </row>
    <row r="1370" spans="1:13" ht="166.2" customHeight="1" thickTop="1" thickBot="1" x14ac:dyDescent="0.35">
      <c r="A1370" s="7" t="s">
        <v>299</v>
      </c>
      <c r="B1370" s="21" t="s">
        <v>127</v>
      </c>
      <c r="C1370" s="8" t="s">
        <v>54</v>
      </c>
      <c r="D1370" s="9">
        <v>1</v>
      </c>
      <c r="E1370" s="44"/>
      <c r="F1370" s="20"/>
      <c r="G1370" s="20"/>
      <c r="K1370" s="28"/>
    </row>
    <row r="1371" spans="1:13" ht="30" thickTop="1" thickBot="1" x14ac:dyDescent="0.35">
      <c r="A1371" s="70" t="s">
        <v>3</v>
      </c>
      <c r="B1371" s="71" t="s">
        <v>4</v>
      </c>
      <c r="C1371" s="71" t="s">
        <v>0</v>
      </c>
      <c r="D1371" s="71" t="s">
        <v>5</v>
      </c>
      <c r="E1371" s="71" t="s">
        <v>6</v>
      </c>
      <c r="F1371" s="71" t="s">
        <v>7</v>
      </c>
      <c r="G1371" s="33" t="s">
        <v>8</v>
      </c>
    </row>
    <row r="1372" spans="1:13" ht="15" thickTop="1" x14ac:dyDescent="0.3">
      <c r="A1372" s="20"/>
      <c r="B1372" s="73" t="s">
        <v>9</v>
      </c>
      <c r="C1372" s="74"/>
      <c r="D1372" s="74"/>
      <c r="E1372" s="74"/>
      <c r="F1372" s="74"/>
      <c r="G1372" s="34"/>
    </row>
    <row r="1373" spans="1:13" ht="15" thickBot="1" x14ac:dyDescent="0.35">
      <c r="A1373" s="75" t="s">
        <v>10</v>
      </c>
      <c r="B1373" s="76" t="s">
        <v>426</v>
      </c>
      <c r="C1373" s="76" t="s">
        <v>40</v>
      </c>
      <c r="D1373" s="76">
        <v>0.25</v>
      </c>
      <c r="E1373" s="77">
        <v>40.36</v>
      </c>
      <c r="F1373" s="78">
        <f>PRODUCT(D1373:E1373)</f>
        <v>10.09</v>
      </c>
      <c r="G1373" s="34"/>
    </row>
    <row r="1374" spans="1:13" ht="15.6" thickTop="1" thickBot="1" x14ac:dyDescent="0.35">
      <c r="A1374" s="79">
        <v>1</v>
      </c>
      <c r="B1374" s="110" t="s">
        <v>13</v>
      </c>
      <c r="C1374" s="111"/>
      <c r="D1374" s="111"/>
      <c r="E1374" s="112"/>
      <c r="F1374" s="80">
        <f>SUM(F1373:F1373)</f>
        <v>10.09</v>
      </c>
      <c r="G1374" s="35">
        <f>SUM(F1374/F1382)</f>
        <v>0.60610065235412136</v>
      </c>
      <c r="I1374" s="45"/>
    </row>
    <row r="1375" spans="1:13" ht="15" thickTop="1" x14ac:dyDescent="0.3">
      <c r="A1375" s="20"/>
      <c r="B1375" s="81" t="s">
        <v>330</v>
      </c>
      <c r="C1375" s="76"/>
      <c r="D1375" s="76"/>
      <c r="E1375" s="76"/>
      <c r="F1375" s="82"/>
      <c r="G1375" s="36"/>
    </row>
    <row r="1376" spans="1:13" ht="15" thickBot="1" x14ac:dyDescent="0.35">
      <c r="A1376" s="75" t="s">
        <v>12</v>
      </c>
      <c r="B1376" s="76" t="s">
        <v>379</v>
      </c>
      <c r="C1376" s="76" t="s">
        <v>25</v>
      </c>
      <c r="D1376" s="83">
        <v>1</v>
      </c>
      <c r="E1376" s="78">
        <v>3.07</v>
      </c>
      <c r="F1376" s="78">
        <f>D1376*E1376</f>
        <v>3.07</v>
      </c>
      <c r="G1376" s="34"/>
      <c r="J1376" s="55"/>
      <c r="K1376" s="56"/>
      <c r="L1376" s="56"/>
    </row>
    <row r="1377" spans="1:12" ht="15.6" thickTop="1" thickBot="1" x14ac:dyDescent="0.35">
      <c r="A1377" s="79">
        <v>2</v>
      </c>
      <c r="B1377" s="110" t="s">
        <v>342</v>
      </c>
      <c r="C1377" s="111"/>
      <c r="D1377" s="111"/>
      <c r="E1377" s="112"/>
      <c r="F1377" s="80">
        <f>SUM(F1376)</f>
        <v>3.07</v>
      </c>
      <c r="G1377" s="35">
        <f>SUM(F1377/F1382)</f>
        <v>0.18441318163797349</v>
      </c>
    </row>
    <row r="1378" spans="1:12" ht="15.6" thickTop="1" thickBot="1" x14ac:dyDescent="0.35">
      <c r="A1378" s="84" t="s">
        <v>14</v>
      </c>
      <c r="B1378" s="110" t="s">
        <v>41</v>
      </c>
      <c r="C1378" s="111"/>
      <c r="D1378" s="111"/>
      <c r="E1378" s="112"/>
      <c r="F1378" s="85">
        <f>SUM(F1374,F1377)</f>
        <v>13.16</v>
      </c>
      <c r="G1378" s="15"/>
    </row>
    <row r="1379" spans="1:12" ht="15.6" thickTop="1" thickBot="1" x14ac:dyDescent="0.35">
      <c r="A1379" s="86">
        <v>3</v>
      </c>
      <c r="B1379" s="107" t="s">
        <v>15</v>
      </c>
      <c r="C1379" s="108"/>
      <c r="D1379" s="108"/>
      <c r="E1379" s="109"/>
      <c r="F1379" s="85">
        <f>SUM(F1378)*15%</f>
        <v>1.974</v>
      </c>
      <c r="G1379" s="35">
        <f>SUM(F1379/F1382)</f>
        <v>0.11857707509881422</v>
      </c>
    </row>
    <row r="1380" spans="1:12" ht="15.6" thickTop="1" thickBot="1" x14ac:dyDescent="0.35">
      <c r="A1380" s="84" t="s">
        <v>16</v>
      </c>
      <c r="B1380" s="110" t="s">
        <v>42</v>
      </c>
      <c r="C1380" s="111"/>
      <c r="D1380" s="111"/>
      <c r="E1380" s="112"/>
      <c r="F1380" s="87">
        <f>SUM(F1378:F1379)</f>
        <v>15.134</v>
      </c>
    </row>
    <row r="1381" spans="1:12" ht="15.6" thickTop="1" thickBot="1" x14ac:dyDescent="0.35">
      <c r="A1381" s="86">
        <v>4</v>
      </c>
      <c r="B1381" s="107" t="s">
        <v>17</v>
      </c>
      <c r="C1381" s="108"/>
      <c r="D1381" s="108"/>
      <c r="E1381" s="109"/>
      <c r="F1381" s="85">
        <f>SUM(F1380)*10%</f>
        <v>1.5134000000000001</v>
      </c>
      <c r="G1381" s="35">
        <f>SUM(F1381/F1382)</f>
        <v>9.0909090909090912E-2</v>
      </c>
      <c r="I1381" s="31"/>
      <c r="J1381" s="66"/>
      <c r="K1381" s="66"/>
      <c r="L1381" s="66"/>
    </row>
    <row r="1382" spans="1:12" ht="15.6" thickTop="1" thickBot="1" x14ac:dyDescent="0.35">
      <c r="A1382" s="84" t="s">
        <v>18</v>
      </c>
      <c r="B1382" s="110" t="s">
        <v>19</v>
      </c>
      <c r="C1382" s="111"/>
      <c r="D1382" s="111"/>
      <c r="E1382" s="112"/>
      <c r="F1382" s="87">
        <f>SUM(F1380:F1381)</f>
        <v>16.647400000000001</v>
      </c>
      <c r="G1382" s="37">
        <f>SUM(G1374,G1377,G1379,G1381)</f>
        <v>1</v>
      </c>
      <c r="I1382" s="31"/>
      <c r="L1382" s="63"/>
    </row>
    <row r="1383" spans="1:12" ht="15.6" thickTop="1" thickBot="1" x14ac:dyDescent="0.35">
      <c r="A1383" s="38"/>
      <c r="B1383" s="14"/>
      <c r="C1383" s="14"/>
      <c r="D1383" s="14"/>
      <c r="E1383" s="14"/>
      <c r="F1383" s="42"/>
      <c r="G1383" s="41"/>
      <c r="I1383" s="31"/>
      <c r="J1383" s="53"/>
      <c r="K1383" s="43"/>
      <c r="L1383" s="43"/>
    </row>
    <row r="1384" spans="1:12" ht="44.4" thickTop="1" thickBot="1" x14ac:dyDescent="0.35">
      <c r="A1384" s="70" t="s">
        <v>2</v>
      </c>
      <c r="B1384" s="71" t="s">
        <v>1</v>
      </c>
      <c r="C1384" s="72" t="s">
        <v>0</v>
      </c>
      <c r="D1384" s="33" t="s">
        <v>20</v>
      </c>
      <c r="E1384" s="44"/>
      <c r="F1384" s="20"/>
      <c r="G1384" s="20"/>
      <c r="K1384" s="28"/>
    </row>
    <row r="1385" spans="1:12" ht="29.4" thickTop="1" x14ac:dyDescent="0.3">
      <c r="A1385" s="1" t="s">
        <v>300</v>
      </c>
      <c r="B1385" s="17" t="s">
        <v>139</v>
      </c>
      <c r="C1385" s="24"/>
      <c r="D1385" s="24"/>
      <c r="E1385" s="44"/>
      <c r="F1385" s="20"/>
      <c r="G1385" s="20"/>
      <c r="K1385" s="28"/>
    </row>
    <row r="1386" spans="1:12" ht="15" thickBot="1" x14ac:dyDescent="0.35">
      <c r="A1386" s="10" t="s">
        <v>301</v>
      </c>
      <c r="B1386" s="22" t="s">
        <v>55</v>
      </c>
      <c r="C1386" s="11" t="s">
        <v>25</v>
      </c>
      <c r="D1386" s="10">
        <v>1</v>
      </c>
      <c r="E1386" s="44"/>
      <c r="F1386" s="20"/>
      <c r="G1386" s="20"/>
      <c r="K1386" s="28"/>
    </row>
    <row r="1387" spans="1:12" ht="30" thickTop="1" thickBot="1" x14ac:dyDescent="0.35">
      <c r="A1387" s="70" t="s">
        <v>3</v>
      </c>
      <c r="B1387" s="71" t="s">
        <v>4</v>
      </c>
      <c r="C1387" s="71" t="s">
        <v>0</v>
      </c>
      <c r="D1387" s="71" t="s">
        <v>5</v>
      </c>
      <c r="E1387" s="71" t="s">
        <v>6</v>
      </c>
      <c r="F1387" s="71" t="s">
        <v>7</v>
      </c>
      <c r="G1387" s="33" t="s">
        <v>8</v>
      </c>
    </row>
    <row r="1388" spans="1:12" ht="15" thickTop="1" x14ac:dyDescent="0.3">
      <c r="A1388" s="20"/>
      <c r="B1388" s="73" t="s">
        <v>9</v>
      </c>
      <c r="C1388" s="74"/>
      <c r="D1388" s="74"/>
      <c r="E1388" s="74"/>
      <c r="F1388" s="74"/>
      <c r="G1388" s="34"/>
    </row>
    <row r="1389" spans="1:12" ht="15" thickBot="1" x14ac:dyDescent="0.35">
      <c r="A1389" s="75" t="s">
        <v>10</v>
      </c>
      <c r="B1389" s="76" t="s">
        <v>426</v>
      </c>
      <c r="C1389" s="76" t="s">
        <v>40</v>
      </c>
      <c r="D1389" s="76">
        <v>0.85</v>
      </c>
      <c r="E1389" s="77">
        <v>40.36</v>
      </c>
      <c r="F1389" s="78">
        <f>PRODUCT(D1389:E1389)</f>
        <v>34.305999999999997</v>
      </c>
      <c r="G1389" s="34"/>
    </row>
    <row r="1390" spans="1:12" ht="15.6" thickTop="1" thickBot="1" x14ac:dyDescent="0.35">
      <c r="A1390" s="79">
        <v>1</v>
      </c>
      <c r="B1390" s="110" t="s">
        <v>13</v>
      </c>
      <c r="C1390" s="111"/>
      <c r="D1390" s="111"/>
      <c r="E1390" s="112"/>
      <c r="F1390" s="80">
        <f>SUM(F1389:F1389)</f>
        <v>34.305999999999997</v>
      </c>
      <c r="G1390" s="35">
        <f>SUM(F1390/F1398)</f>
        <v>0.50789136993281903</v>
      </c>
      <c r="I1390" s="45"/>
    </row>
    <row r="1391" spans="1:12" ht="15" thickTop="1" x14ac:dyDescent="0.3">
      <c r="A1391" s="20"/>
      <c r="B1391" s="81" t="s">
        <v>330</v>
      </c>
      <c r="C1391" s="76"/>
      <c r="D1391" s="76"/>
      <c r="E1391" s="76"/>
      <c r="F1391" s="82"/>
      <c r="G1391" s="36"/>
    </row>
    <row r="1392" spans="1:12" ht="15" thickBot="1" x14ac:dyDescent="0.35">
      <c r="A1392" s="75" t="s">
        <v>12</v>
      </c>
      <c r="B1392" s="76" t="s">
        <v>380</v>
      </c>
      <c r="C1392" s="76" t="s">
        <v>25</v>
      </c>
      <c r="D1392" s="83">
        <v>1</v>
      </c>
      <c r="E1392" s="78">
        <v>19.09</v>
      </c>
      <c r="F1392" s="78">
        <f>D1392*E1392</f>
        <v>19.09</v>
      </c>
      <c r="G1392" s="34"/>
      <c r="J1392" s="55"/>
      <c r="K1392" s="56"/>
      <c r="L1392" s="56"/>
    </row>
    <row r="1393" spans="1:13" ht="15.6" thickTop="1" thickBot="1" x14ac:dyDescent="0.35">
      <c r="A1393" s="79">
        <v>2</v>
      </c>
      <c r="B1393" s="110" t="s">
        <v>342</v>
      </c>
      <c r="C1393" s="111"/>
      <c r="D1393" s="111"/>
      <c r="E1393" s="112"/>
      <c r="F1393" s="80">
        <f>SUM(F1392)</f>
        <v>19.09</v>
      </c>
      <c r="G1393" s="35">
        <f>SUM(F1393/F1398)</f>
        <v>0.28262246405927582</v>
      </c>
      <c r="M1393" s="31"/>
    </row>
    <row r="1394" spans="1:13" ht="15.6" thickTop="1" thickBot="1" x14ac:dyDescent="0.35">
      <c r="A1394" s="84" t="s">
        <v>14</v>
      </c>
      <c r="B1394" s="110" t="s">
        <v>41</v>
      </c>
      <c r="C1394" s="111"/>
      <c r="D1394" s="111"/>
      <c r="E1394" s="112"/>
      <c r="F1394" s="85">
        <f>SUM(F1390,F1393)</f>
        <v>53.396000000000001</v>
      </c>
      <c r="G1394" s="15"/>
      <c r="M1394" s="31"/>
    </row>
    <row r="1395" spans="1:13" ht="15.6" thickTop="1" thickBot="1" x14ac:dyDescent="0.35">
      <c r="A1395" s="86">
        <v>3</v>
      </c>
      <c r="B1395" s="107" t="s">
        <v>15</v>
      </c>
      <c r="C1395" s="108"/>
      <c r="D1395" s="108"/>
      <c r="E1395" s="109"/>
      <c r="F1395" s="85">
        <f>SUM(F1394)*15%</f>
        <v>8.0093999999999994</v>
      </c>
      <c r="G1395" s="35">
        <f>SUM(F1395/F1398)</f>
        <v>0.11857707509881421</v>
      </c>
    </row>
    <row r="1396" spans="1:13" ht="15.6" thickTop="1" thickBot="1" x14ac:dyDescent="0.35">
      <c r="A1396" s="84" t="s">
        <v>16</v>
      </c>
      <c r="B1396" s="110" t="s">
        <v>42</v>
      </c>
      <c r="C1396" s="111"/>
      <c r="D1396" s="111"/>
      <c r="E1396" s="112"/>
      <c r="F1396" s="87">
        <f>SUM(F1394:F1395)</f>
        <v>61.4054</v>
      </c>
      <c r="M1396" s="61"/>
    </row>
    <row r="1397" spans="1:13" ht="15.6" thickTop="1" thickBot="1" x14ac:dyDescent="0.35">
      <c r="A1397" s="86">
        <v>4</v>
      </c>
      <c r="B1397" s="107" t="s">
        <v>17</v>
      </c>
      <c r="C1397" s="108"/>
      <c r="D1397" s="108"/>
      <c r="E1397" s="109"/>
      <c r="F1397" s="85">
        <f>SUM(F1396)*10%</f>
        <v>6.1405400000000006</v>
      </c>
      <c r="G1397" s="35">
        <f>SUM(F1397/F1398)</f>
        <v>9.0909090909090912E-2</v>
      </c>
      <c r="I1397" s="31"/>
      <c r="J1397" s="66"/>
      <c r="K1397" s="66"/>
      <c r="L1397" s="66"/>
    </row>
    <row r="1398" spans="1:13" ht="15.6" thickTop="1" thickBot="1" x14ac:dyDescent="0.35">
      <c r="A1398" s="84" t="s">
        <v>18</v>
      </c>
      <c r="B1398" s="110" t="s">
        <v>19</v>
      </c>
      <c r="C1398" s="111"/>
      <c r="D1398" s="111"/>
      <c r="E1398" s="112"/>
      <c r="F1398" s="87">
        <f>SUM(F1396:F1397)</f>
        <v>67.545940000000002</v>
      </c>
      <c r="G1398" s="37">
        <f>SUM(G1390,G1393,G1395,G1397)</f>
        <v>1</v>
      </c>
      <c r="I1398" s="31"/>
      <c r="L1398" s="63"/>
    </row>
    <row r="1399" spans="1:13" ht="15.6" thickTop="1" thickBot="1" x14ac:dyDescent="0.35">
      <c r="A1399" s="38"/>
      <c r="B1399" s="14"/>
      <c r="C1399" s="14"/>
      <c r="D1399" s="14"/>
      <c r="E1399" s="14"/>
      <c r="F1399" s="42"/>
      <c r="G1399" s="41"/>
      <c r="I1399" s="31"/>
      <c r="J1399" s="53"/>
      <c r="K1399" s="43"/>
      <c r="L1399" s="43"/>
    </row>
    <row r="1400" spans="1:13" ht="44.4" thickTop="1" thickBot="1" x14ac:dyDescent="0.35">
      <c r="A1400" s="70" t="s">
        <v>2</v>
      </c>
      <c r="B1400" s="71" t="s">
        <v>1</v>
      </c>
      <c r="C1400" s="72" t="s">
        <v>0</v>
      </c>
      <c r="D1400" s="33" t="s">
        <v>20</v>
      </c>
      <c r="E1400" s="44"/>
      <c r="F1400" s="20"/>
      <c r="G1400" s="20"/>
      <c r="K1400" s="28"/>
    </row>
    <row r="1401" spans="1:13" ht="29.4" thickTop="1" x14ac:dyDescent="0.3">
      <c r="A1401" s="1" t="s">
        <v>300</v>
      </c>
      <c r="B1401" s="17" t="s">
        <v>139</v>
      </c>
      <c r="C1401" s="24"/>
      <c r="D1401" s="24"/>
      <c r="E1401" s="44"/>
      <c r="F1401" s="20"/>
      <c r="G1401" s="20"/>
      <c r="K1401" s="28"/>
    </row>
    <row r="1402" spans="1:13" ht="29.4" thickBot="1" x14ac:dyDescent="0.35">
      <c r="A1402" s="10" t="s">
        <v>302</v>
      </c>
      <c r="B1402" s="98" t="s">
        <v>328</v>
      </c>
      <c r="C1402" s="11" t="s">
        <v>25</v>
      </c>
      <c r="D1402" s="10">
        <v>1</v>
      </c>
      <c r="E1402" s="44"/>
      <c r="F1402" s="20"/>
      <c r="G1402" s="20"/>
      <c r="K1402" s="28"/>
    </row>
    <row r="1403" spans="1:13" ht="30" thickTop="1" thickBot="1" x14ac:dyDescent="0.35">
      <c r="A1403" s="70" t="s">
        <v>3</v>
      </c>
      <c r="B1403" s="71" t="s">
        <v>4</v>
      </c>
      <c r="C1403" s="71" t="s">
        <v>0</v>
      </c>
      <c r="D1403" s="71" t="s">
        <v>5</v>
      </c>
      <c r="E1403" s="71" t="s">
        <v>6</v>
      </c>
      <c r="F1403" s="71" t="s">
        <v>7</v>
      </c>
      <c r="G1403" s="33" t="s">
        <v>8</v>
      </c>
    </row>
    <row r="1404" spans="1:13" ht="15" thickTop="1" x14ac:dyDescent="0.3">
      <c r="A1404" s="20"/>
      <c r="B1404" s="73" t="s">
        <v>9</v>
      </c>
      <c r="C1404" s="74"/>
      <c r="D1404" s="74"/>
      <c r="E1404" s="74"/>
      <c r="F1404" s="74"/>
      <c r="G1404" s="34"/>
    </row>
    <row r="1405" spans="1:13" ht="15" thickBot="1" x14ac:dyDescent="0.35">
      <c r="A1405" s="75" t="s">
        <v>10</v>
      </c>
      <c r="B1405" s="76" t="s">
        <v>426</v>
      </c>
      <c r="C1405" s="76" t="s">
        <v>40</v>
      </c>
      <c r="D1405" s="76">
        <v>0.25</v>
      </c>
      <c r="E1405" s="77">
        <v>40.36</v>
      </c>
      <c r="F1405" s="78">
        <f>PRODUCT(D1405:E1405)</f>
        <v>10.09</v>
      </c>
      <c r="G1405" s="34"/>
    </row>
    <row r="1406" spans="1:13" ht="15.6" thickTop="1" thickBot="1" x14ac:dyDescent="0.35">
      <c r="A1406" s="79">
        <v>1</v>
      </c>
      <c r="B1406" s="110" t="s">
        <v>13</v>
      </c>
      <c r="C1406" s="111"/>
      <c r="D1406" s="111"/>
      <c r="E1406" s="112"/>
      <c r="F1406" s="80">
        <f>SUM(F1405:F1405)</f>
        <v>10.09</v>
      </c>
      <c r="G1406" s="35">
        <f>SUM(F1406/F1414)</f>
        <v>0.60610065235412136</v>
      </c>
      <c r="I1406" s="45"/>
    </row>
    <row r="1407" spans="1:13" ht="15" thickTop="1" x14ac:dyDescent="0.3">
      <c r="A1407" s="20"/>
      <c r="B1407" s="81" t="s">
        <v>330</v>
      </c>
      <c r="C1407" s="76"/>
      <c r="D1407" s="76"/>
      <c r="E1407" s="76"/>
      <c r="F1407" s="82"/>
      <c r="G1407" s="36"/>
    </row>
    <row r="1408" spans="1:13" ht="15" thickBot="1" x14ac:dyDescent="0.35">
      <c r="A1408" s="75" t="s">
        <v>12</v>
      </c>
      <c r="B1408" s="76" t="s">
        <v>380</v>
      </c>
      <c r="C1408" s="76" t="s">
        <v>25</v>
      </c>
      <c r="D1408" s="83">
        <v>1</v>
      </c>
      <c r="E1408" s="78">
        <v>3.07</v>
      </c>
      <c r="F1408" s="78">
        <f>D1408*E1408</f>
        <v>3.07</v>
      </c>
      <c r="G1408" s="34"/>
      <c r="J1408" s="55"/>
      <c r="K1408" s="56"/>
      <c r="L1408" s="56"/>
    </row>
    <row r="1409" spans="1:13" ht="15.6" thickTop="1" thickBot="1" x14ac:dyDescent="0.35">
      <c r="A1409" s="79">
        <v>2</v>
      </c>
      <c r="B1409" s="110" t="s">
        <v>342</v>
      </c>
      <c r="C1409" s="111"/>
      <c r="D1409" s="111"/>
      <c r="E1409" s="112"/>
      <c r="F1409" s="80">
        <f>SUM(F1408)</f>
        <v>3.07</v>
      </c>
      <c r="G1409" s="35">
        <f>SUM(F1409/F1414)</f>
        <v>0.18441318163797349</v>
      </c>
      <c r="M1409" s="31"/>
    </row>
    <row r="1410" spans="1:13" ht="15.6" thickTop="1" thickBot="1" x14ac:dyDescent="0.35">
      <c r="A1410" s="84" t="s">
        <v>14</v>
      </c>
      <c r="B1410" s="110" t="s">
        <v>41</v>
      </c>
      <c r="C1410" s="111"/>
      <c r="D1410" s="111"/>
      <c r="E1410" s="112"/>
      <c r="F1410" s="85">
        <f>SUM(F1406,F1409)</f>
        <v>13.16</v>
      </c>
      <c r="G1410" s="15"/>
      <c r="M1410" s="31"/>
    </row>
    <row r="1411" spans="1:13" ht="15.6" thickTop="1" thickBot="1" x14ac:dyDescent="0.35">
      <c r="A1411" s="86">
        <v>3</v>
      </c>
      <c r="B1411" s="107" t="s">
        <v>15</v>
      </c>
      <c r="C1411" s="108"/>
      <c r="D1411" s="108"/>
      <c r="E1411" s="109"/>
      <c r="F1411" s="85">
        <f>SUM(F1410)*15%</f>
        <v>1.974</v>
      </c>
      <c r="G1411" s="35">
        <f>SUM(F1411/F1414)</f>
        <v>0.11857707509881422</v>
      </c>
    </row>
    <row r="1412" spans="1:13" ht="15.6" thickTop="1" thickBot="1" x14ac:dyDescent="0.35">
      <c r="A1412" s="84" t="s">
        <v>16</v>
      </c>
      <c r="B1412" s="110" t="s">
        <v>42</v>
      </c>
      <c r="C1412" s="111"/>
      <c r="D1412" s="111"/>
      <c r="E1412" s="112"/>
      <c r="F1412" s="87">
        <f>SUM(F1410:F1411)</f>
        <v>15.134</v>
      </c>
      <c r="M1412" s="61"/>
    </row>
    <row r="1413" spans="1:13" ht="15.6" thickTop="1" thickBot="1" x14ac:dyDescent="0.35">
      <c r="A1413" s="86">
        <v>4</v>
      </c>
      <c r="B1413" s="107" t="s">
        <v>17</v>
      </c>
      <c r="C1413" s="108"/>
      <c r="D1413" s="108"/>
      <c r="E1413" s="109"/>
      <c r="F1413" s="85">
        <f>SUM(F1412)*10%</f>
        <v>1.5134000000000001</v>
      </c>
      <c r="G1413" s="35">
        <f>SUM(F1413/F1414)</f>
        <v>9.0909090909090912E-2</v>
      </c>
      <c r="I1413" s="31"/>
      <c r="J1413" s="66"/>
      <c r="K1413" s="66"/>
      <c r="L1413" s="66"/>
    </row>
    <row r="1414" spans="1:13" ht="15.6" thickTop="1" thickBot="1" x14ac:dyDescent="0.35">
      <c r="A1414" s="84" t="s">
        <v>18</v>
      </c>
      <c r="B1414" s="110" t="s">
        <v>19</v>
      </c>
      <c r="C1414" s="111"/>
      <c r="D1414" s="111"/>
      <c r="E1414" s="112"/>
      <c r="F1414" s="87">
        <f>SUM(F1412:F1413)</f>
        <v>16.647400000000001</v>
      </c>
      <c r="G1414" s="37">
        <f>SUM(G1406,G1409,G1411,G1413)</f>
        <v>1</v>
      </c>
      <c r="I1414" s="31"/>
      <c r="L1414" s="63"/>
    </row>
    <row r="1415" spans="1:13" ht="15.6" thickTop="1" thickBot="1" x14ac:dyDescent="0.35">
      <c r="A1415" s="38"/>
      <c r="B1415" s="14"/>
      <c r="C1415" s="14"/>
      <c r="D1415" s="14"/>
      <c r="E1415" s="14"/>
      <c r="F1415" s="42"/>
      <c r="G1415" s="41"/>
      <c r="I1415" s="31"/>
      <c r="J1415" s="53"/>
      <c r="K1415" s="43"/>
      <c r="L1415" s="43"/>
    </row>
    <row r="1416" spans="1:13" ht="44.4" thickTop="1" thickBot="1" x14ac:dyDescent="0.35">
      <c r="A1416" s="70" t="s">
        <v>2</v>
      </c>
      <c r="B1416" s="71" t="s">
        <v>1</v>
      </c>
      <c r="C1416" s="72" t="s">
        <v>0</v>
      </c>
      <c r="D1416" s="33" t="s">
        <v>20</v>
      </c>
      <c r="E1416" s="44"/>
      <c r="F1416" s="20"/>
      <c r="G1416" s="20"/>
      <c r="K1416" s="28"/>
    </row>
    <row r="1417" spans="1:13" ht="58.2" thickTop="1" x14ac:dyDescent="0.3">
      <c r="A1417" s="1" t="s">
        <v>303</v>
      </c>
      <c r="B1417" s="17" t="s">
        <v>140</v>
      </c>
      <c r="C1417" s="24"/>
      <c r="D1417" s="24"/>
      <c r="E1417" s="44"/>
      <c r="F1417" s="20"/>
      <c r="G1417" s="20"/>
      <c r="K1417" s="28"/>
    </row>
    <row r="1418" spans="1:13" ht="15" thickBot="1" x14ac:dyDescent="0.35">
      <c r="A1418" s="10" t="s">
        <v>304</v>
      </c>
      <c r="B1418" s="99" t="s">
        <v>56</v>
      </c>
      <c r="C1418" s="11" t="s">
        <v>25</v>
      </c>
      <c r="D1418" s="10">
        <v>1</v>
      </c>
      <c r="E1418" s="44"/>
      <c r="F1418" s="20"/>
      <c r="G1418" s="20"/>
      <c r="K1418" s="28"/>
    </row>
    <row r="1419" spans="1:13" ht="30" thickTop="1" thickBot="1" x14ac:dyDescent="0.35">
      <c r="A1419" s="70" t="s">
        <v>3</v>
      </c>
      <c r="B1419" s="71" t="s">
        <v>4</v>
      </c>
      <c r="C1419" s="71" t="s">
        <v>0</v>
      </c>
      <c r="D1419" s="71" t="s">
        <v>5</v>
      </c>
      <c r="E1419" s="71" t="s">
        <v>6</v>
      </c>
      <c r="F1419" s="71" t="s">
        <v>7</v>
      </c>
      <c r="G1419" s="33" t="s">
        <v>8</v>
      </c>
    </row>
    <row r="1420" spans="1:13" ht="15" thickTop="1" x14ac:dyDescent="0.3">
      <c r="A1420" s="20"/>
      <c r="B1420" s="73" t="s">
        <v>9</v>
      </c>
      <c r="C1420" s="74"/>
      <c r="D1420" s="74"/>
      <c r="E1420" s="74"/>
      <c r="F1420" s="74"/>
      <c r="G1420" s="34"/>
    </row>
    <row r="1421" spans="1:13" ht="15" thickBot="1" x14ac:dyDescent="0.35">
      <c r="A1421" s="75" t="s">
        <v>10</v>
      </c>
      <c r="B1421" s="76" t="s">
        <v>426</v>
      </c>
      <c r="C1421" s="76" t="s">
        <v>40</v>
      </c>
      <c r="D1421" s="83">
        <v>1.2</v>
      </c>
      <c r="E1421" s="77">
        <v>40.36</v>
      </c>
      <c r="F1421" s="78">
        <f>PRODUCT(D1421:E1421)</f>
        <v>48.431999999999995</v>
      </c>
      <c r="G1421" s="34"/>
    </row>
    <row r="1422" spans="1:13" ht="15.6" thickTop="1" thickBot="1" x14ac:dyDescent="0.35">
      <c r="A1422" s="79">
        <v>1</v>
      </c>
      <c r="B1422" s="110" t="s">
        <v>13</v>
      </c>
      <c r="C1422" s="111"/>
      <c r="D1422" s="111"/>
      <c r="E1422" s="112"/>
      <c r="F1422" s="80">
        <f>SUM(F1421:F1421)</f>
        <v>48.431999999999995</v>
      </c>
      <c r="G1422" s="35">
        <f>SUM(F1422/F1430)</f>
        <v>0.35446215242662982</v>
      </c>
      <c r="I1422" s="45"/>
    </row>
    <row r="1423" spans="1:13" ht="15" thickTop="1" x14ac:dyDescent="0.3">
      <c r="A1423" s="20"/>
      <c r="B1423" s="81" t="s">
        <v>330</v>
      </c>
      <c r="C1423" s="76"/>
      <c r="D1423" s="76"/>
      <c r="E1423" s="76"/>
      <c r="F1423" s="82"/>
      <c r="G1423" s="36"/>
    </row>
    <row r="1424" spans="1:13" ht="15" thickBot="1" x14ac:dyDescent="0.35">
      <c r="A1424" s="75" t="s">
        <v>12</v>
      </c>
      <c r="B1424" s="76" t="s">
        <v>381</v>
      </c>
      <c r="C1424" s="76" t="s">
        <v>25</v>
      </c>
      <c r="D1424" s="83">
        <v>1</v>
      </c>
      <c r="E1424" s="78">
        <v>59.58</v>
      </c>
      <c r="F1424" s="78">
        <f>D1424*E1424</f>
        <v>59.58</v>
      </c>
      <c r="G1424" s="34"/>
      <c r="J1424" s="55"/>
      <c r="K1424" s="56"/>
      <c r="L1424" s="56"/>
    </row>
    <row r="1425" spans="1:13" ht="15.6" thickTop="1" thickBot="1" x14ac:dyDescent="0.35">
      <c r="A1425" s="79">
        <v>2</v>
      </c>
      <c r="B1425" s="110" t="s">
        <v>342</v>
      </c>
      <c r="C1425" s="111"/>
      <c r="D1425" s="111"/>
      <c r="E1425" s="112"/>
      <c r="F1425" s="80">
        <f>SUM(F1424)</f>
        <v>59.58</v>
      </c>
      <c r="G1425" s="35">
        <f>SUM(F1425/F1430)</f>
        <v>0.43605168156546509</v>
      </c>
      <c r="M1425" s="31"/>
    </row>
    <row r="1426" spans="1:13" ht="15.6" thickTop="1" thickBot="1" x14ac:dyDescent="0.35">
      <c r="A1426" s="84" t="s">
        <v>14</v>
      </c>
      <c r="B1426" s="110" t="s">
        <v>41</v>
      </c>
      <c r="C1426" s="111"/>
      <c r="D1426" s="111"/>
      <c r="E1426" s="112"/>
      <c r="F1426" s="85">
        <f>SUM(F1422,F1425)</f>
        <v>108.012</v>
      </c>
      <c r="G1426" s="15"/>
      <c r="M1426" s="31"/>
    </row>
    <row r="1427" spans="1:13" ht="15.6" thickTop="1" thickBot="1" x14ac:dyDescent="0.35">
      <c r="A1427" s="86">
        <v>3</v>
      </c>
      <c r="B1427" s="107" t="s">
        <v>15</v>
      </c>
      <c r="C1427" s="108"/>
      <c r="D1427" s="108"/>
      <c r="E1427" s="109"/>
      <c r="F1427" s="85">
        <f>SUM(F1426)*15%</f>
        <v>16.201799999999999</v>
      </c>
      <c r="G1427" s="35">
        <f>SUM(F1427/F1430)</f>
        <v>0.11857707509881422</v>
      </c>
    </row>
    <row r="1428" spans="1:13" ht="15.6" thickTop="1" thickBot="1" x14ac:dyDescent="0.35">
      <c r="A1428" s="84" t="s">
        <v>16</v>
      </c>
      <c r="B1428" s="110" t="s">
        <v>42</v>
      </c>
      <c r="C1428" s="111"/>
      <c r="D1428" s="111"/>
      <c r="E1428" s="112"/>
      <c r="F1428" s="87">
        <f>SUM(F1426:F1427)</f>
        <v>124.21379999999999</v>
      </c>
      <c r="M1428" s="61"/>
    </row>
    <row r="1429" spans="1:13" ht="15.6" thickTop="1" thickBot="1" x14ac:dyDescent="0.35">
      <c r="A1429" s="86">
        <v>4</v>
      </c>
      <c r="B1429" s="107" t="s">
        <v>17</v>
      </c>
      <c r="C1429" s="108"/>
      <c r="D1429" s="108"/>
      <c r="E1429" s="109"/>
      <c r="F1429" s="85">
        <f>SUM(F1428)*10%</f>
        <v>12.421379999999999</v>
      </c>
      <c r="G1429" s="35">
        <f>SUM(F1429/F1430)</f>
        <v>9.0909090909090912E-2</v>
      </c>
      <c r="I1429" s="31"/>
      <c r="J1429" s="66"/>
      <c r="K1429" s="66"/>
      <c r="L1429" s="66"/>
    </row>
    <row r="1430" spans="1:13" ht="15.6" thickTop="1" thickBot="1" x14ac:dyDescent="0.35">
      <c r="A1430" s="84" t="s">
        <v>18</v>
      </c>
      <c r="B1430" s="110" t="s">
        <v>19</v>
      </c>
      <c r="C1430" s="111"/>
      <c r="D1430" s="111"/>
      <c r="E1430" s="112"/>
      <c r="F1430" s="87">
        <f>SUM(F1428:F1429)</f>
        <v>136.63517999999999</v>
      </c>
      <c r="G1430" s="37">
        <f>SUM(G1422,G1425,G1427,G1429)</f>
        <v>1</v>
      </c>
      <c r="I1430" s="31"/>
    </row>
    <row r="1431" spans="1:13" ht="15.6" thickTop="1" thickBot="1" x14ac:dyDescent="0.35">
      <c r="A1431" s="38"/>
      <c r="B1431" s="14"/>
      <c r="C1431" s="14"/>
      <c r="D1431" s="14"/>
      <c r="E1431" s="14"/>
      <c r="F1431" s="42"/>
      <c r="G1431" s="41"/>
      <c r="I1431" s="31"/>
      <c r="J1431" s="53"/>
      <c r="K1431" s="43"/>
      <c r="L1431" s="43"/>
    </row>
    <row r="1432" spans="1:13" ht="44.4" thickTop="1" thickBot="1" x14ac:dyDescent="0.35">
      <c r="A1432" s="70" t="s">
        <v>2</v>
      </c>
      <c r="B1432" s="71" t="s">
        <v>1</v>
      </c>
      <c r="C1432" s="72" t="s">
        <v>0</v>
      </c>
      <c r="D1432" s="33" t="s">
        <v>20</v>
      </c>
      <c r="E1432" s="44"/>
      <c r="F1432" s="20"/>
      <c r="G1432" s="20"/>
      <c r="K1432" s="28"/>
    </row>
    <row r="1433" spans="1:13" ht="58.2" thickTop="1" x14ac:dyDescent="0.3">
      <c r="A1433" s="1" t="s">
        <v>303</v>
      </c>
      <c r="B1433" s="17" t="s">
        <v>140</v>
      </c>
      <c r="C1433" s="24"/>
      <c r="D1433" s="24"/>
      <c r="E1433" s="44"/>
      <c r="F1433" s="20"/>
      <c r="G1433" s="20"/>
      <c r="K1433" s="28"/>
    </row>
    <row r="1434" spans="1:13" ht="15" thickBot="1" x14ac:dyDescent="0.35">
      <c r="A1434" s="10" t="s">
        <v>305</v>
      </c>
      <c r="B1434" s="99" t="s">
        <v>57</v>
      </c>
      <c r="C1434" s="11" t="s">
        <v>25</v>
      </c>
      <c r="D1434" s="10">
        <v>1</v>
      </c>
      <c r="E1434" s="44"/>
      <c r="F1434" s="20"/>
      <c r="G1434" s="20"/>
      <c r="K1434" s="28"/>
    </row>
    <row r="1435" spans="1:13" ht="30" thickTop="1" thickBot="1" x14ac:dyDescent="0.35">
      <c r="A1435" s="70" t="s">
        <v>3</v>
      </c>
      <c r="B1435" s="71" t="s">
        <v>4</v>
      </c>
      <c r="C1435" s="71" t="s">
        <v>0</v>
      </c>
      <c r="D1435" s="71" t="s">
        <v>5</v>
      </c>
      <c r="E1435" s="71" t="s">
        <v>6</v>
      </c>
      <c r="F1435" s="71" t="s">
        <v>7</v>
      </c>
      <c r="G1435" s="33" t="s">
        <v>8</v>
      </c>
    </row>
    <row r="1436" spans="1:13" ht="15" thickTop="1" x14ac:dyDescent="0.3">
      <c r="A1436" s="20"/>
      <c r="B1436" s="73" t="s">
        <v>9</v>
      </c>
      <c r="C1436" s="74"/>
      <c r="D1436" s="74"/>
      <c r="E1436" s="74"/>
      <c r="F1436" s="74"/>
      <c r="G1436" s="34"/>
    </row>
    <row r="1437" spans="1:13" ht="15" thickBot="1" x14ac:dyDescent="0.35">
      <c r="A1437" s="75" t="s">
        <v>10</v>
      </c>
      <c r="B1437" s="76" t="s">
        <v>426</v>
      </c>
      <c r="C1437" s="76" t="s">
        <v>40</v>
      </c>
      <c r="D1437" s="83">
        <v>0.5</v>
      </c>
      <c r="E1437" s="77">
        <v>40.36</v>
      </c>
      <c r="F1437" s="78">
        <f>PRODUCT(D1437:E1437)</f>
        <v>20.18</v>
      </c>
      <c r="G1437" s="34"/>
    </row>
    <row r="1438" spans="1:13" ht="15.6" thickTop="1" thickBot="1" x14ac:dyDescent="0.35">
      <c r="A1438" s="79">
        <v>1</v>
      </c>
      <c r="B1438" s="110" t="s">
        <v>13</v>
      </c>
      <c r="C1438" s="111"/>
      <c r="D1438" s="111"/>
      <c r="E1438" s="112"/>
      <c r="F1438" s="80">
        <f>SUM(F1437:F1437)</f>
        <v>20.18</v>
      </c>
      <c r="G1438" s="35">
        <f>SUM(F1438/F1446)</f>
        <v>0.4866555573508381</v>
      </c>
      <c r="I1438" s="45"/>
    </row>
    <row r="1439" spans="1:13" ht="15" thickTop="1" x14ac:dyDescent="0.3">
      <c r="A1439" s="20"/>
      <c r="B1439" s="81" t="s">
        <v>330</v>
      </c>
      <c r="C1439" s="76"/>
      <c r="D1439" s="76"/>
      <c r="E1439" s="76"/>
      <c r="F1439" s="82"/>
      <c r="G1439" s="36"/>
    </row>
    <row r="1440" spans="1:13" ht="15" thickBot="1" x14ac:dyDescent="0.35">
      <c r="A1440" s="75" t="s">
        <v>12</v>
      </c>
      <c r="B1440" s="76" t="s">
        <v>381</v>
      </c>
      <c r="C1440" s="76" t="s">
        <v>25</v>
      </c>
      <c r="D1440" s="83">
        <v>1</v>
      </c>
      <c r="E1440" s="78">
        <v>12.6</v>
      </c>
      <c r="F1440" s="78">
        <f>D1440*E1440</f>
        <v>12.6</v>
      </c>
      <c r="G1440" s="34"/>
      <c r="J1440" s="55"/>
      <c r="K1440" s="56"/>
      <c r="L1440" s="56"/>
    </row>
    <row r="1441" spans="1:13" ht="15.6" thickTop="1" thickBot="1" x14ac:dyDescent="0.35">
      <c r="A1441" s="79">
        <v>2</v>
      </c>
      <c r="B1441" s="110" t="s">
        <v>342</v>
      </c>
      <c r="C1441" s="111"/>
      <c r="D1441" s="111"/>
      <c r="E1441" s="112"/>
      <c r="F1441" s="80">
        <f>SUM(F1440)</f>
        <v>12.6</v>
      </c>
      <c r="G1441" s="35">
        <f>SUM(F1441/F1446)</f>
        <v>0.3038582766412567</v>
      </c>
      <c r="M1441" s="31"/>
    </row>
    <row r="1442" spans="1:13" ht="15.6" thickTop="1" thickBot="1" x14ac:dyDescent="0.35">
      <c r="A1442" s="84" t="s">
        <v>14</v>
      </c>
      <c r="B1442" s="110" t="s">
        <v>41</v>
      </c>
      <c r="C1442" s="111"/>
      <c r="D1442" s="111"/>
      <c r="E1442" s="112"/>
      <c r="F1442" s="85">
        <f>SUM(F1438,F1441)</f>
        <v>32.78</v>
      </c>
      <c r="G1442" s="15"/>
      <c r="M1442" s="31"/>
    </row>
    <row r="1443" spans="1:13" ht="15.6" thickTop="1" thickBot="1" x14ac:dyDescent="0.35">
      <c r="A1443" s="86">
        <v>3</v>
      </c>
      <c r="B1443" s="107" t="s">
        <v>15</v>
      </c>
      <c r="C1443" s="108"/>
      <c r="D1443" s="108"/>
      <c r="E1443" s="109"/>
      <c r="F1443" s="85">
        <f>SUM(F1442)*15%</f>
        <v>4.9169999999999998</v>
      </c>
      <c r="G1443" s="35">
        <f>SUM(F1443/F1446)</f>
        <v>0.11857707509881421</v>
      </c>
    </row>
    <row r="1444" spans="1:13" ht="15.6" thickTop="1" thickBot="1" x14ac:dyDescent="0.35">
      <c r="A1444" s="84" t="s">
        <v>16</v>
      </c>
      <c r="B1444" s="110" t="s">
        <v>42</v>
      </c>
      <c r="C1444" s="111"/>
      <c r="D1444" s="111"/>
      <c r="E1444" s="112"/>
      <c r="F1444" s="87">
        <f>SUM(F1442:F1443)</f>
        <v>37.697000000000003</v>
      </c>
      <c r="M1444" s="61"/>
    </row>
    <row r="1445" spans="1:13" ht="15.6" thickTop="1" thickBot="1" x14ac:dyDescent="0.35">
      <c r="A1445" s="86">
        <v>4</v>
      </c>
      <c r="B1445" s="107" t="s">
        <v>17</v>
      </c>
      <c r="C1445" s="108"/>
      <c r="D1445" s="108"/>
      <c r="E1445" s="109"/>
      <c r="F1445" s="85">
        <f>SUM(F1444)*10%</f>
        <v>3.7697000000000003</v>
      </c>
      <c r="G1445" s="35">
        <f>SUM(F1445/F1446)</f>
        <v>9.0909090909090912E-2</v>
      </c>
      <c r="I1445" s="31"/>
      <c r="J1445" s="66"/>
      <c r="K1445" s="66"/>
      <c r="L1445" s="66"/>
    </row>
    <row r="1446" spans="1:13" ht="15.6" thickTop="1" thickBot="1" x14ac:dyDescent="0.35">
      <c r="A1446" s="84" t="s">
        <v>18</v>
      </c>
      <c r="B1446" s="110" t="s">
        <v>19</v>
      </c>
      <c r="C1446" s="111"/>
      <c r="D1446" s="111"/>
      <c r="E1446" s="112"/>
      <c r="F1446" s="87">
        <f>SUM(F1444:F1445)</f>
        <v>41.466700000000003</v>
      </c>
      <c r="G1446" s="37">
        <f>SUM(G1438,G1441,G1443,G1445)</f>
        <v>0.99999999999999989</v>
      </c>
      <c r="I1446" s="31"/>
    </row>
    <row r="1447" spans="1:13" ht="15.6" thickTop="1" thickBot="1" x14ac:dyDescent="0.35">
      <c r="A1447" s="38"/>
      <c r="B1447" s="14"/>
      <c r="C1447" s="14"/>
      <c r="D1447" s="14"/>
      <c r="E1447" s="14"/>
      <c r="F1447" s="42"/>
      <c r="G1447" s="41"/>
      <c r="I1447" s="31"/>
      <c r="J1447" s="53"/>
      <c r="K1447" s="43"/>
      <c r="L1447" s="43"/>
    </row>
    <row r="1448" spans="1:13" ht="44.4" thickTop="1" thickBot="1" x14ac:dyDescent="0.35">
      <c r="A1448" s="70" t="s">
        <v>2</v>
      </c>
      <c r="B1448" s="71" t="s">
        <v>1</v>
      </c>
      <c r="C1448" s="72" t="s">
        <v>0</v>
      </c>
      <c r="D1448" s="33" t="s">
        <v>20</v>
      </c>
      <c r="E1448" s="44"/>
      <c r="F1448" s="20"/>
      <c r="G1448" s="20"/>
      <c r="K1448" s="28"/>
    </row>
    <row r="1449" spans="1:13" ht="266.39999999999998" customHeight="1" thickTop="1" thickBot="1" x14ac:dyDescent="0.35">
      <c r="A1449" s="7" t="s">
        <v>306</v>
      </c>
      <c r="B1449" s="21" t="s">
        <v>58</v>
      </c>
      <c r="C1449" s="8" t="s">
        <v>25</v>
      </c>
      <c r="D1449" s="9">
        <v>1</v>
      </c>
      <c r="E1449" s="44"/>
      <c r="F1449" s="20"/>
      <c r="G1449" s="20"/>
      <c r="K1449" s="28"/>
    </row>
    <row r="1450" spans="1:13" ht="30" thickTop="1" thickBot="1" x14ac:dyDescent="0.35">
      <c r="A1450" s="70" t="s">
        <v>3</v>
      </c>
      <c r="B1450" s="71" t="s">
        <v>4</v>
      </c>
      <c r="C1450" s="71" t="s">
        <v>0</v>
      </c>
      <c r="D1450" s="71" t="s">
        <v>5</v>
      </c>
      <c r="E1450" s="71" t="s">
        <v>6</v>
      </c>
      <c r="F1450" s="71" t="s">
        <v>7</v>
      </c>
      <c r="G1450" s="33" t="s">
        <v>8</v>
      </c>
    </row>
    <row r="1451" spans="1:13" ht="15" thickTop="1" x14ac:dyDescent="0.3">
      <c r="A1451" s="20"/>
      <c r="B1451" s="73" t="s">
        <v>9</v>
      </c>
      <c r="C1451" s="74"/>
      <c r="D1451" s="74"/>
      <c r="E1451" s="74"/>
      <c r="F1451" s="74"/>
      <c r="G1451" s="34"/>
    </row>
    <row r="1452" spans="1:13" x14ac:dyDescent="0.3">
      <c r="A1452" s="75" t="s">
        <v>10</v>
      </c>
      <c r="B1452" s="76" t="s">
        <v>426</v>
      </c>
      <c r="C1452" s="76" t="s">
        <v>40</v>
      </c>
      <c r="D1452" s="83">
        <v>16</v>
      </c>
      <c r="E1452" s="77">
        <v>40.36</v>
      </c>
      <c r="F1452" s="78">
        <f>PRODUCT(D1452:E1452)</f>
        <v>645.76</v>
      </c>
      <c r="G1452" s="34"/>
    </row>
    <row r="1453" spans="1:13" ht="15" thickBot="1" x14ac:dyDescent="0.35">
      <c r="A1453" s="75" t="s">
        <v>11</v>
      </c>
      <c r="B1453" s="16" t="s">
        <v>158</v>
      </c>
      <c r="C1453" s="76" t="s">
        <v>40</v>
      </c>
      <c r="D1453" s="83">
        <v>16</v>
      </c>
      <c r="E1453" s="77">
        <v>36.74</v>
      </c>
      <c r="F1453" s="78">
        <f>PRODUCT(D1453:E1453)</f>
        <v>587.84</v>
      </c>
      <c r="G1453" s="34"/>
      <c r="I1453" s="54"/>
    </row>
    <row r="1454" spans="1:13" ht="15.6" thickTop="1" thickBot="1" x14ac:dyDescent="0.35">
      <c r="A1454" s="79">
        <v>1</v>
      </c>
      <c r="B1454" s="110" t="s">
        <v>13</v>
      </c>
      <c r="C1454" s="111"/>
      <c r="D1454" s="111"/>
      <c r="E1454" s="112"/>
      <c r="F1454" s="80">
        <f>SUM(F1452:F1453)</f>
        <v>1233.5999999999999</v>
      </c>
      <c r="G1454" s="35">
        <f>SUM(F1454/F1462)</f>
        <v>0.69807642765499711</v>
      </c>
    </row>
    <row r="1455" spans="1:13" ht="15" thickTop="1" x14ac:dyDescent="0.3">
      <c r="A1455" s="20"/>
      <c r="B1455" s="81" t="s">
        <v>409</v>
      </c>
      <c r="C1455" s="76"/>
      <c r="D1455" s="76"/>
      <c r="E1455" s="76"/>
      <c r="F1455" s="82"/>
      <c r="G1455" s="36"/>
      <c r="J1455" s="55"/>
      <c r="K1455" s="56"/>
      <c r="L1455" s="56"/>
    </row>
    <row r="1456" spans="1:13" ht="15" thickBot="1" x14ac:dyDescent="0.35">
      <c r="A1456" s="75" t="s">
        <v>12</v>
      </c>
      <c r="B1456" s="76" t="s">
        <v>421</v>
      </c>
      <c r="C1456" s="76" t="s">
        <v>63</v>
      </c>
      <c r="D1456" s="83">
        <v>1</v>
      </c>
      <c r="E1456" s="78">
        <v>163.35</v>
      </c>
      <c r="F1456" s="78">
        <f>D1456*E1456</f>
        <v>163.35</v>
      </c>
      <c r="G1456" s="34"/>
      <c r="M1456" s="31"/>
    </row>
    <row r="1457" spans="1:13" ht="15.6" thickTop="1" thickBot="1" x14ac:dyDescent="0.35">
      <c r="A1457" s="79">
        <v>2</v>
      </c>
      <c r="B1457" s="110" t="s">
        <v>407</v>
      </c>
      <c r="C1457" s="111"/>
      <c r="D1457" s="111"/>
      <c r="E1457" s="112"/>
      <c r="F1457" s="80">
        <f>SUM(F1456)</f>
        <v>163.35</v>
      </c>
      <c r="G1457" s="35">
        <f>SUM(F1457/F1462)</f>
        <v>9.2437406337097752E-2</v>
      </c>
      <c r="M1457" s="31"/>
    </row>
    <row r="1458" spans="1:13" ht="15.6" thickTop="1" thickBot="1" x14ac:dyDescent="0.35">
      <c r="A1458" s="84" t="s">
        <v>14</v>
      </c>
      <c r="B1458" s="110" t="s">
        <v>41</v>
      </c>
      <c r="C1458" s="111"/>
      <c r="D1458" s="111"/>
      <c r="E1458" s="112"/>
      <c r="F1458" s="85">
        <f>SUM(F1454,F1457)</f>
        <v>1396.9499999999998</v>
      </c>
      <c r="G1458" s="15"/>
    </row>
    <row r="1459" spans="1:13" ht="15.6" thickTop="1" thickBot="1" x14ac:dyDescent="0.35">
      <c r="A1459" s="86">
        <v>3</v>
      </c>
      <c r="B1459" s="107" t="s">
        <v>15</v>
      </c>
      <c r="C1459" s="108"/>
      <c r="D1459" s="108"/>
      <c r="E1459" s="109"/>
      <c r="F1459" s="85">
        <f>SUM(F1458)*15%</f>
        <v>209.54249999999996</v>
      </c>
      <c r="G1459" s="35">
        <f>SUM(F1459/F1462)</f>
        <v>0.11857707509881422</v>
      </c>
      <c r="M1459" s="61"/>
    </row>
    <row r="1460" spans="1:13" ht="15.6" thickTop="1" thickBot="1" x14ac:dyDescent="0.35">
      <c r="A1460" s="84" t="s">
        <v>16</v>
      </c>
      <c r="B1460" s="110" t="s">
        <v>42</v>
      </c>
      <c r="C1460" s="111"/>
      <c r="D1460" s="111"/>
      <c r="E1460" s="112"/>
      <c r="F1460" s="87">
        <f>SUM(F1458:F1459)</f>
        <v>1606.4924999999998</v>
      </c>
      <c r="I1460" s="31"/>
      <c r="J1460" s="67"/>
      <c r="K1460" s="66"/>
      <c r="L1460" s="66"/>
    </row>
    <row r="1461" spans="1:13" ht="15.6" thickTop="1" thickBot="1" x14ac:dyDescent="0.35">
      <c r="A1461" s="86">
        <v>4</v>
      </c>
      <c r="B1461" s="107" t="s">
        <v>17</v>
      </c>
      <c r="C1461" s="108"/>
      <c r="D1461" s="108"/>
      <c r="E1461" s="109"/>
      <c r="F1461" s="85">
        <f>SUM(F1460)*10%</f>
        <v>160.64924999999999</v>
      </c>
      <c r="G1461" s="35">
        <f>SUM(F1461/F1462)</f>
        <v>9.0909090909090912E-2</v>
      </c>
      <c r="I1461" s="31"/>
    </row>
    <row r="1462" spans="1:13" ht="15.6" thickTop="1" thickBot="1" x14ac:dyDescent="0.35">
      <c r="A1462" s="84" t="s">
        <v>18</v>
      </c>
      <c r="B1462" s="110" t="s">
        <v>19</v>
      </c>
      <c r="C1462" s="111"/>
      <c r="D1462" s="111"/>
      <c r="E1462" s="112"/>
      <c r="F1462" s="87">
        <f>SUM(F1460:F1461)</f>
        <v>1767.1417499999998</v>
      </c>
      <c r="G1462" s="37">
        <f>SUM(G1454,G1457,G1459,G1461)</f>
        <v>1</v>
      </c>
      <c r="I1462" s="31"/>
    </row>
    <row r="1463" spans="1:13" ht="15.6" thickTop="1" thickBot="1" x14ac:dyDescent="0.35">
      <c r="A1463" s="38"/>
      <c r="B1463" s="14"/>
      <c r="C1463" s="14"/>
      <c r="D1463" s="14"/>
      <c r="E1463" s="14"/>
      <c r="F1463" s="42"/>
      <c r="G1463" s="41"/>
      <c r="I1463" s="31"/>
    </row>
    <row r="1464" spans="1:13" ht="44.4" thickTop="1" thickBot="1" x14ac:dyDescent="0.35">
      <c r="A1464" s="70" t="s">
        <v>2</v>
      </c>
      <c r="B1464" s="71" t="s">
        <v>1</v>
      </c>
      <c r="C1464" s="72" t="s">
        <v>0</v>
      </c>
      <c r="D1464" s="33" t="s">
        <v>20</v>
      </c>
      <c r="E1464" s="44"/>
      <c r="F1464" s="20"/>
      <c r="G1464" s="20"/>
      <c r="K1464" s="28"/>
    </row>
    <row r="1465" spans="1:13" ht="304.8" customHeight="1" thickTop="1" thickBot="1" x14ac:dyDescent="0.35">
      <c r="A1465" s="7" t="s">
        <v>307</v>
      </c>
      <c r="B1465" s="21" t="s">
        <v>59</v>
      </c>
      <c r="C1465" s="8" t="s">
        <v>25</v>
      </c>
      <c r="D1465" s="9">
        <v>1</v>
      </c>
      <c r="E1465" s="44"/>
      <c r="F1465" s="20"/>
      <c r="G1465" s="20"/>
      <c r="K1465" s="28"/>
    </row>
    <row r="1466" spans="1:13" ht="30" thickTop="1" thickBot="1" x14ac:dyDescent="0.35">
      <c r="A1466" s="70" t="s">
        <v>3</v>
      </c>
      <c r="B1466" s="71" t="s">
        <v>4</v>
      </c>
      <c r="C1466" s="71" t="s">
        <v>0</v>
      </c>
      <c r="D1466" s="71" t="s">
        <v>5</v>
      </c>
      <c r="E1466" s="71" t="s">
        <v>6</v>
      </c>
      <c r="F1466" s="71" t="s">
        <v>7</v>
      </c>
      <c r="G1466" s="33" t="s">
        <v>8</v>
      </c>
    </row>
    <row r="1467" spans="1:13" ht="15" thickTop="1" x14ac:dyDescent="0.3">
      <c r="A1467" s="20"/>
      <c r="B1467" s="73" t="s">
        <v>9</v>
      </c>
      <c r="C1467" s="74"/>
      <c r="D1467" s="74"/>
      <c r="E1467" s="74"/>
      <c r="F1467" s="74"/>
      <c r="G1467" s="34"/>
    </row>
    <row r="1468" spans="1:13" x14ac:dyDescent="0.3">
      <c r="A1468" s="75" t="s">
        <v>10</v>
      </c>
      <c r="B1468" s="76" t="s">
        <v>426</v>
      </c>
      <c r="C1468" s="76" t="s">
        <v>40</v>
      </c>
      <c r="D1468" s="83">
        <v>22</v>
      </c>
      <c r="E1468" s="77">
        <v>40.36</v>
      </c>
      <c r="F1468" s="78">
        <f>PRODUCT(D1468:E1468)</f>
        <v>887.92</v>
      </c>
      <c r="G1468" s="34"/>
    </row>
    <row r="1469" spans="1:13" ht="15" thickBot="1" x14ac:dyDescent="0.35">
      <c r="A1469" s="75" t="s">
        <v>11</v>
      </c>
      <c r="B1469" s="16" t="s">
        <v>158</v>
      </c>
      <c r="C1469" s="76" t="s">
        <v>40</v>
      </c>
      <c r="D1469" s="83">
        <v>22</v>
      </c>
      <c r="E1469" s="77">
        <v>36.74</v>
      </c>
      <c r="F1469" s="78">
        <f>PRODUCT(D1469:E1469)</f>
        <v>808.28000000000009</v>
      </c>
      <c r="G1469" s="34"/>
      <c r="I1469" s="45"/>
    </row>
    <row r="1470" spans="1:13" ht="15.6" thickTop="1" thickBot="1" x14ac:dyDescent="0.35">
      <c r="A1470" s="79">
        <v>1</v>
      </c>
      <c r="B1470" s="110" t="s">
        <v>13</v>
      </c>
      <c r="C1470" s="111"/>
      <c r="D1470" s="111"/>
      <c r="E1470" s="112"/>
      <c r="F1470" s="80">
        <f>SUM(F1468:F1469)</f>
        <v>1696.2</v>
      </c>
      <c r="G1470" s="35">
        <f>SUM(F1470/F1478)</f>
        <v>0.69073549892201358</v>
      </c>
    </row>
    <row r="1471" spans="1:13" ht="15" thickTop="1" x14ac:dyDescent="0.3">
      <c r="A1471" s="20"/>
      <c r="B1471" s="81" t="s">
        <v>409</v>
      </c>
      <c r="C1471" s="76"/>
      <c r="D1471" s="76"/>
      <c r="E1471" s="76"/>
      <c r="F1471" s="82"/>
      <c r="G1471" s="36"/>
      <c r="J1471" s="55"/>
      <c r="K1471" s="56"/>
      <c r="L1471" s="56"/>
    </row>
    <row r="1472" spans="1:13" ht="15" thickBot="1" x14ac:dyDescent="0.35">
      <c r="A1472" s="75" t="s">
        <v>12</v>
      </c>
      <c r="B1472" s="76" t="s">
        <v>421</v>
      </c>
      <c r="C1472" s="76" t="s">
        <v>63</v>
      </c>
      <c r="D1472" s="83">
        <v>1</v>
      </c>
      <c r="E1472" s="78">
        <v>245.02</v>
      </c>
      <c r="F1472" s="78">
        <f>D1472*E1472</f>
        <v>245.02</v>
      </c>
      <c r="G1472" s="34"/>
    </row>
    <row r="1473" spans="1:12" ht="15.6" thickTop="1" thickBot="1" x14ac:dyDescent="0.35">
      <c r="A1473" s="79">
        <v>2</v>
      </c>
      <c r="B1473" s="110" t="s">
        <v>407</v>
      </c>
      <c r="C1473" s="111"/>
      <c r="D1473" s="111"/>
      <c r="E1473" s="112"/>
      <c r="F1473" s="80">
        <f>SUM(F1472)</f>
        <v>245.02</v>
      </c>
      <c r="G1473" s="35">
        <f>SUM(F1473/F1478)</f>
        <v>9.9778335070081228E-2</v>
      </c>
    </row>
    <row r="1474" spans="1:12" ht="15.6" thickTop="1" thickBot="1" x14ac:dyDescent="0.35">
      <c r="A1474" s="84" t="s">
        <v>14</v>
      </c>
      <c r="B1474" s="110" t="s">
        <v>41</v>
      </c>
      <c r="C1474" s="111"/>
      <c r="D1474" s="111"/>
      <c r="E1474" s="112"/>
      <c r="F1474" s="85">
        <f>SUM(F1470,F1473)</f>
        <v>1941.22</v>
      </c>
      <c r="G1474" s="15"/>
    </row>
    <row r="1475" spans="1:12" ht="15.6" thickTop="1" thickBot="1" x14ac:dyDescent="0.35">
      <c r="A1475" s="86">
        <v>3</v>
      </c>
      <c r="B1475" s="107" t="s">
        <v>15</v>
      </c>
      <c r="C1475" s="108"/>
      <c r="D1475" s="108"/>
      <c r="E1475" s="109"/>
      <c r="F1475" s="85">
        <f>SUM(F1474)*15%</f>
        <v>291.18299999999999</v>
      </c>
      <c r="G1475" s="35">
        <f>SUM(F1475/F1478)</f>
        <v>0.11857707509881421</v>
      </c>
    </row>
    <row r="1476" spans="1:12" ht="15.6" thickTop="1" thickBot="1" x14ac:dyDescent="0.35">
      <c r="A1476" s="84" t="s">
        <v>16</v>
      </c>
      <c r="B1476" s="110" t="s">
        <v>42</v>
      </c>
      <c r="C1476" s="111"/>
      <c r="D1476" s="111"/>
      <c r="E1476" s="112"/>
      <c r="F1476" s="87">
        <f>SUM(F1474:F1475)</f>
        <v>2232.4030000000002</v>
      </c>
      <c r="I1476" s="31"/>
      <c r="J1476" s="67"/>
      <c r="K1476" s="66"/>
      <c r="L1476" s="66"/>
    </row>
    <row r="1477" spans="1:12" ht="15.6" thickTop="1" thickBot="1" x14ac:dyDescent="0.35">
      <c r="A1477" s="86">
        <v>4</v>
      </c>
      <c r="B1477" s="107" t="s">
        <v>17</v>
      </c>
      <c r="C1477" s="108"/>
      <c r="D1477" s="108"/>
      <c r="E1477" s="109"/>
      <c r="F1477" s="85">
        <f>SUM(F1476)*10%</f>
        <v>223.24030000000005</v>
      </c>
      <c r="G1477" s="35">
        <f>SUM(F1477/F1478)</f>
        <v>9.0909090909090925E-2</v>
      </c>
      <c r="I1477" s="31"/>
    </row>
    <row r="1478" spans="1:12" ht="15.6" thickTop="1" thickBot="1" x14ac:dyDescent="0.35">
      <c r="A1478" s="84" t="s">
        <v>18</v>
      </c>
      <c r="B1478" s="110" t="s">
        <v>19</v>
      </c>
      <c r="C1478" s="111"/>
      <c r="D1478" s="111"/>
      <c r="E1478" s="112"/>
      <c r="F1478" s="87">
        <f>SUM(F1476:F1477)</f>
        <v>2455.6433000000002</v>
      </c>
      <c r="G1478" s="37">
        <f>SUM(G1470,G1473,G1475,G1477)</f>
        <v>1</v>
      </c>
      <c r="I1478" s="31"/>
    </row>
    <row r="1479" spans="1:12" ht="15.6" thickTop="1" thickBot="1" x14ac:dyDescent="0.35">
      <c r="A1479" s="38"/>
      <c r="B1479" s="14"/>
      <c r="C1479" s="14"/>
      <c r="D1479" s="14"/>
      <c r="E1479" s="14"/>
      <c r="F1479" s="42"/>
      <c r="G1479" s="41"/>
      <c r="I1479" s="31"/>
    </row>
    <row r="1480" spans="1:12" ht="44.4" thickTop="1" thickBot="1" x14ac:dyDescent="0.35">
      <c r="A1480" s="70" t="s">
        <v>2</v>
      </c>
      <c r="B1480" s="71" t="s">
        <v>1</v>
      </c>
      <c r="C1480" s="72" t="s">
        <v>0</v>
      </c>
      <c r="D1480" s="33" t="s">
        <v>20</v>
      </c>
      <c r="E1480" s="44"/>
      <c r="F1480" s="20"/>
      <c r="G1480" s="20"/>
      <c r="H1480" s="32"/>
      <c r="K1480" s="28"/>
    </row>
    <row r="1481" spans="1:12" ht="73.2" thickTop="1" thickBot="1" x14ac:dyDescent="0.35">
      <c r="A1481" s="7" t="s">
        <v>308</v>
      </c>
      <c r="B1481" s="2" t="s">
        <v>419</v>
      </c>
      <c r="C1481" s="40" t="s">
        <v>25</v>
      </c>
      <c r="D1481" s="40">
        <v>1</v>
      </c>
      <c r="E1481" s="44"/>
      <c r="F1481" s="20"/>
      <c r="G1481" s="20"/>
      <c r="K1481" s="28"/>
    </row>
    <row r="1482" spans="1:12" ht="30" thickTop="1" thickBot="1" x14ac:dyDescent="0.35">
      <c r="A1482" s="70" t="s">
        <v>3</v>
      </c>
      <c r="B1482" s="71" t="s">
        <v>4</v>
      </c>
      <c r="C1482" s="71" t="s">
        <v>0</v>
      </c>
      <c r="D1482" s="71" t="s">
        <v>5</v>
      </c>
      <c r="E1482" s="71" t="s">
        <v>6</v>
      </c>
      <c r="F1482" s="71" t="s">
        <v>7</v>
      </c>
      <c r="G1482" s="33" t="s">
        <v>8</v>
      </c>
    </row>
    <row r="1483" spans="1:12" ht="15" thickTop="1" x14ac:dyDescent="0.3">
      <c r="A1483" s="20"/>
      <c r="B1483" s="73" t="s">
        <v>9</v>
      </c>
      <c r="C1483" s="74"/>
      <c r="D1483" s="74"/>
      <c r="E1483" s="74"/>
      <c r="F1483" s="74"/>
      <c r="G1483" s="34"/>
    </row>
    <row r="1484" spans="1:12" ht="15" thickBot="1" x14ac:dyDescent="0.35">
      <c r="A1484" s="75" t="s">
        <v>10</v>
      </c>
      <c r="B1484" s="76" t="s">
        <v>426</v>
      </c>
      <c r="C1484" s="76" t="s">
        <v>40</v>
      </c>
      <c r="D1484" s="83">
        <v>5.8</v>
      </c>
      <c r="E1484" s="77">
        <v>40.36</v>
      </c>
      <c r="F1484" s="78">
        <f>PRODUCT(D1484:E1484)</f>
        <v>234.08799999999999</v>
      </c>
      <c r="G1484" s="34"/>
      <c r="I1484" s="58"/>
      <c r="J1484" s="55"/>
      <c r="K1484" s="55"/>
    </row>
    <row r="1485" spans="1:12" ht="15.6" thickTop="1" thickBot="1" x14ac:dyDescent="0.35">
      <c r="A1485" s="79">
        <v>1</v>
      </c>
      <c r="B1485" s="110" t="s">
        <v>13</v>
      </c>
      <c r="C1485" s="111"/>
      <c r="D1485" s="111"/>
      <c r="E1485" s="112"/>
      <c r="F1485" s="80">
        <f>SUM(F1484:F1484)</f>
        <v>234.08799999999999</v>
      </c>
      <c r="G1485" s="35">
        <f>SUM(F1485/F1493)</f>
        <v>0.50811614433078933</v>
      </c>
    </row>
    <row r="1486" spans="1:12" ht="15" thickTop="1" x14ac:dyDescent="0.3">
      <c r="A1486" s="20"/>
      <c r="B1486" s="81" t="s">
        <v>330</v>
      </c>
      <c r="C1486" s="76"/>
      <c r="D1486" s="76"/>
      <c r="E1486" s="76"/>
      <c r="F1486" s="82"/>
      <c r="G1486" s="36"/>
    </row>
    <row r="1487" spans="1:12" ht="15" thickBot="1" x14ac:dyDescent="0.35">
      <c r="A1487" s="75" t="s">
        <v>12</v>
      </c>
      <c r="B1487" s="76" t="s">
        <v>336</v>
      </c>
      <c r="C1487" s="76" t="s">
        <v>25</v>
      </c>
      <c r="D1487" s="83">
        <v>1</v>
      </c>
      <c r="E1487" s="78">
        <v>130.1</v>
      </c>
      <c r="F1487" s="78">
        <f>D1487*E1487</f>
        <v>130.1</v>
      </c>
      <c r="G1487" s="34"/>
      <c r="J1487" s="55"/>
      <c r="K1487" s="56"/>
      <c r="L1487" s="56"/>
    </row>
    <row r="1488" spans="1:12" ht="15.6" thickTop="1" thickBot="1" x14ac:dyDescent="0.35">
      <c r="A1488" s="79">
        <v>2</v>
      </c>
      <c r="B1488" s="110" t="s">
        <v>342</v>
      </c>
      <c r="C1488" s="111"/>
      <c r="D1488" s="111"/>
      <c r="E1488" s="112"/>
      <c r="F1488" s="80">
        <f>SUM(F1487)</f>
        <v>130.1</v>
      </c>
      <c r="G1488" s="35">
        <f>SUM(F1488/F1493)</f>
        <v>0.28239768966130552</v>
      </c>
    </row>
    <row r="1489" spans="1:13" ht="15.6" thickTop="1" thickBot="1" x14ac:dyDescent="0.35">
      <c r="A1489" s="84" t="s">
        <v>14</v>
      </c>
      <c r="B1489" s="110" t="s">
        <v>41</v>
      </c>
      <c r="C1489" s="111"/>
      <c r="D1489" s="111"/>
      <c r="E1489" s="112"/>
      <c r="F1489" s="85">
        <f>SUM(F1485,F1488)</f>
        <v>364.18799999999999</v>
      </c>
      <c r="G1489" s="15"/>
    </row>
    <row r="1490" spans="1:13" ht="15.6" thickTop="1" thickBot="1" x14ac:dyDescent="0.35">
      <c r="A1490" s="86">
        <v>3</v>
      </c>
      <c r="B1490" s="107" t="s">
        <v>15</v>
      </c>
      <c r="C1490" s="108"/>
      <c r="D1490" s="108"/>
      <c r="E1490" s="109"/>
      <c r="F1490" s="85">
        <f>SUM(F1489)*15%</f>
        <v>54.6282</v>
      </c>
      <c r="G1490" s="35">
        <f>SUM(F1490/F1493)</f>
        <v>0.11857707509881424</v>
      </c>
    </row>
    <row r="1491" spans="1:13" ht="15.6" thickTop="1" thickBot="1" x14ac:dyDescent="0.35">
      <c r="A1491" s="84" t="s">
        <v>16</v>
      </c>
      <c r="B1491" s="110" t="s">
        <v>42</v>
      </c>
      <c r="C1491" s="111"/>
      <c r="D1491" s="111"/>
      <c r="E1491" s="112"/>
      <c r="F1491" s="87">
        <f>SUM(F1489:F1490)</f>
        <v>418.81619999999998</v>
      </c>
    </row>
    <row r="1492" spans="1:13" ht="15.6" thickTop="1" thickBot="1" x14ac:dyDescent="0.35">
      <c r="A1492" s="86">
        <v>4</v>
      </c>
      <c r="B1492" s="107" t="s">
        <v>17</v>
      </c>
      <c r="C1492" s="108"/>
      <c r="D1492" s="108"/>
      <c r="E1492" s="109"/>
      <c r="F1492" s="85">
        <f>SUM(F1491)*10%</f>
        <v>41.881619999999998</v>
      </c>
      <c r="G1492" s="35">
        <f>SUM(F1492/F1493)</f>
        <v>9.0909090909090912E-2</v>
      </c>
      <c r="J1492" s="56"/>
    </row>
    <row r="1493" spans="1:13" ht="15.6" thickTop="1" thickBot="1" x14ac:dyDescent="0.35">
      <c r="A1493" s="84" t="s">
        <v>18</v>
      </c>
      <c r="B1493" s="110" t="s">
        <v>19</v>
      </c>
      <c r="C1493" s="111"/>
      <c r="D1493" s="111"/>
      <c r="E1493" s="112"/>
      <c r="F1493" s="87">
        <f>SUM(F1491:F1492)</f>
        <v>460.69781999999998</v>
      </c>
      <c r="G1493" s="37">
        <f>SUM(G1485,G1488,G1490,G1492)</f>
        <v>1</v>
      </c>
      <c r="I1493" s="31"/>
      <c r="K1493" s="66"/>
      <c r="L1493" s="43"/>
      <c r="M1493" s="63"/>
    </row>
    <row r="1494" spans="1:13" ht="15.6" thickTop="1" thickBot="1" x14ac:dyDescent="0.35">
      <c r="A1494" s="38"/>
      <c r="B1494" s="14"/>
      <c r="C1494" s="14"/>
      <c r="D1494" s="14"/>
      <c r="E1494" s="14"/>
      <c r="F1494" s="42"/>
      <c r="G1494" s="41"/>
      <c r="I1494" s="31"/>
    </row>
    <row r="1495" spans="1:13" ht="44.4" thickTop="1" thickBot="1" x14ac:dyDescent="0.35">
      <c r="A1495" s="70" t="s">
        <v>2</v>
      </c>
      <c r="B1495" s="71" t="s">
        <v>1</v>
      </c>
      <c r="C1495" s="72" t="s">
        <v>0</v>
      </c>
      <c r="D1495" s="33" t="s">
        <v>20</v>
      </c>
      <c r="E1495" s="44"/>
      <c r="F1495" s="20"/>
      <c r="G1495" s="20"/>
      <c r="K1495" s="28"/>
    </row>
    <row r="1496" spans="1:13" ht="116.4" thickTop="1" thickBot="1" x14ac:dyDescent="0.35">
      <c r="A1496" s="7" t="s">
        <v>309</v>
      </c>
      <c r="B1496" s="21" t="s">
        <v>425</v>
      </c>
      <c r="C1496" s="8" t="s">
        <v>26</v>
      </c>
      <c r="D1496" s="9">
        <v>1</v>
      </c>
      <c r="E1496" s="44"/>
      <c r="F1496" s="20"/>
      <c r="G1496" s="20"/>
      <c r="K1496" s="28"/>
    </row>
    <row r="1497" spans="1:13" ht="30" thickTop="1" thickBot="1" x14ac:dyDescent="0.35">
      <c r="A1497" s="70" t="s">
        <v>3</v>
      </c>
      <c r="B1497" s="71" t="s">
        <v>4</v>
      </c>
      <c r="C1497" s="71" t="s">
        <v>0</v>
      </c>
      <c r="D1497" s="71" t="s">
        <v>5</v>
      </c>
      <c r="E1497" s="71" t="s">
        <v>6</v>
      </c>
      <c r="F1497" s="71" t="s">
        <v>7</v>
      </c>
      <c r="G1497" s="33" t="s">
        <v>8</v>
      </c>
    </row>
    <row r="1498" spans="1:13" ht="15" thickTop="1" x14ac:dyDescent="0.3">
      <c r="A1498" s="20"/>
      <c r="B1498" s="73" t="s">
        <v>9</v>
      </c>
      <c r="C1498" s="74"/>
      <c r="D1498" s="74"/>
      <c r="E1498" s="74"/>
      <c r="F1498" s="74"/>
      <c r="G1498" s="34"/>
    </row>
    <row r="1499" spans="1:13" ht="15" thickBot="1" x14ac:dyDescent="0.35">
      <c r="A1499" s="75" t="s">
        <v>10</v>
      </c>
      <c r="B1499" s="76" t="s">
        <v>426</v>
      </c>
      <c r="C1499" s="76" t="s">
        <v>40</v>
      </c>
      <c r="D1499" s="83">
        <v>0.2</v>
      </c>
      <c r="E1499" s="77">
        <v>40.36</v>
      </c>
      <c r="F1499" s="78">
        <f>PRODUCT(D1499:E1499)</f>
        <v>8.072000000000001</v>
      </c>
      <c r="G1499" s="34"/>
    </row>
    <row r="1500" spans="1:13" ht="15.6" thickTop="1" thickBot="1" x14ac:dyDescent="0.35">
      <c r="A1500" s="79">
        <v>1</v>
      </c>
      <c r="B1500" s="110" t="s">
        <v>13</v>
      </c>
      <c r="C1500" s="111"/>
      <c r="D1500" s="111"/>
      <c r="E1500" s="112"/>
      <c r="F1500" s="80">
        <f>SUM(F1499:F1499)</f>
        <v>8.072000000000001</v>
      </c>
      <c r="G1500" s="35">
        <f>SUM(F1500/F1508)</f>
        <v>0.64966683648790369</v>
      </c>
      <c r="I1500" s="58"/>
      <c r="J1500" s="58"/>
      <c r="K1500" s="55"/>
    </row>
    <row r="1501" spans="1:13" ht="15" thickTop="1" x14ac:dyDescent="0.3">
      <c r="A1501" s="20"/>
      <c r="B1501" s="81" t="s">
        <v>330</v>
      </c>
      <c r="C1501" s="76"/>
      <c r="D1501" s="76"/>
      <c r="E1501" s="76"/>
      <c r="F1501" s="82"/>
      <c r="G1501" s="36"/>
    </row>
    <row r="1502" spans="1:13" ht="15" thickBot="1" x14ac:dyDescent="0.35">
      <c r="A1502" s="75" t="s">
        <v>12</v>
      </c>
      <c r="B1502" s="76" t="s">
        <v>382</v>
      </c>
      <c r="C1502" s="76" t="s">
        <v>25</v>
      </c>
      <c r="D1502" s="83">
        <v>1</v>
      </c>
      <c r="E1502" s="78">
        <v>1.75</v>
      </c>
      <c r="F1502" s="78">
        <f>D1502*E1502</f>
        <v>1.75</v>
      </c>
      <c r="G1502" s="34"/>
      <c r="J1502" s="55"/>
      <c r="K1502" s="56"/>
      <c r="L1502" s="56"/>
    </row>
    <row r="1503" spans="1:13" ht="15.6" thickTop="1" thickBot="1" x14ac:dyDescent="0.35">
      <c r="A1503" s="79">
        <v>2</v>
      </c>
      <c r="B1503" s="110" t="s">
        <v>342</v>
      </c>
      <c r="C1503" s="111"/>
      <c r="D1503" s="111"/>
      <c r="E1503" s="112"/>
      <c r="F1503" s="80">
        <f>SUM(F1502)</f>
        <v>1.75</v>
      </c>
      <c r="G1503" s="35">
        <f>SUM(F1503/F1508)</f>
        <v>0.14084699750419119</v>
      </c>
    </row>
    <row r="1504" spans="1:13" ht="15.6" thickTop="1" thickBot="1" x14ac:dyDescent="0.35">
      <c r="A1504" s="84" t="s">
        <v>14</v>
      </c>
      <c r="B1504" s="110" t="s">
        <v>41</v>
      </c>
      <c r="C1504" s="111"/>
      <c r="D1504" s="111"/>
      <c r="E1504" s="112"/>
      <c r="F1504" s="85">
        <f>SUM(F1500,F1503)</f>
        <v>9.822000000000001</v>
      </c>
      <c r="G1504" s="15"/>
    </row>
    <row r="1505" spans="1:13" ht="15.6" thickTop="1" thickBot="1" x14ac:dyDescent="0.35">
      <c r="A1505" s="86">
        <v>3</v>
      </c>
      <c r="B1505" s="107" t="s">
        <v>15</v>
      </c>
      <c r="C1505" s="108"/>
      <c r="D1505" s="108"/>
      <c r="E1505" s="109"/>
      <c r="F1505" s="85">
        <f>SUM(F1504)*15%</f>
        <v>1.4733000000000001</v>
      </c>
      <c r="G1505" s="35">
        <f>SUM(F1505/F1508)</f>
        <v>0.11857707509881421</v>
      </c>
    </row>
    <row r="1506" spans="1:13" ht="15.6" thickTop="1" thickBot="1" x14ac:dyDescent="0.35">
      <c r="A1506" s="84" t="s">
        <v>16</v>
      </c>
      <c r="B1506" s="110" t="s">
        <v>42</v>
      </c>
      <c r="C1506" s="111"/>
      <c r="D1506" s="111"/>
      <c r="E1506" s="112"/>
      <c r="F1506" s="87">
        <f>SUM(F1504:F1505)</f>
        <v>11.295300000000001</v>
      </c>
      <c r="I1506" s="31"/>
      <c r="M1506" s="63"/>
    </row>
    <row r="1507" spans="1:13" ht="15.6" thickTop="1" thickBot="1" x14ac:dyDescent="0.35">
      <c r="A1507" s="86">
        <v>4</v>
      </c>
      <c r="B1507" s="107" t="s">
        <v>17</v>
      </c>
      <c r="C1507" s="108"/>
      <c r="D1507" s="108"/>
      <c r="E1507" s="109"/>
      <c r="F1507" s="85">
        <f>SUM(F1506)*10%</f>
        <v>1.1295300000000001</v>
      </c>
      <c r="G1507" s="35">
        <f>SUM(F1507/F1508)</f>
        <v>9.0909090909090912E-2</v>
      </c>
      <c r="I1507" s="31"/>
      <c r="J1507" s="66"/>
      <c r="K1507" s="66"/>
      <c r="L1507" s="66"/>
    </row>
    <row r="1508" spans="1:13" ht="15.6" thickTop="1" thickBot="1" x14ac:dyDescent="0.35">
      <c r="A1508" s="84" t="s">
        <v>18</v>
      </c>
      <c r="B1508" s="110" t="s">
        <v>19</v>
      </c>
      <c r="C1508" s="111"/>
      <c r="D1508" s="111"/>
      <c r="E1508" s="112"/>
      <c r="F1508" s="87">
        <f>SUM(F1506:F1507)</f>
        <v>12.424830000000002</v>
      </c>
      <c r="G1508" s="37">
        <f>SUM(G1500,G1503,G1505,G1507)</f>
        <v>1</v>
      </c>
      <c r="I1508" s="31"/>
    </row>
    <row r="1509" spans="1:13" ht="15.6" thickTop="1" thickBot="1" x14ac:dyDescent="0.35">
      <c r="A1509" s="38"/>
      <c r="B1509" s="14"/>
      <c r="C1509" s="14"/>
      <c r="D1509" s="14"/>
      <c r="E1509" s="14"/>
      <c r="F1509" s="42"/>
      <c r="G1509" s="41"/>
      <c r="I1509" s="31"/>
    </row>
    <row r="1510" spans="1:13" ht="44.4" thickTop="1" thickBot="1" x14ac:dyDescent="0.35">
      <c r="A1510" s="70" t="s">
        <v>2</v>
      </c>
      <c r="B1510" s="71" t="s">
        <v>1</v>
      </c>
      <c r="C1510" s="72" t="s">
        <v>0</v>
      </c>
      <c r="D1510" s="33" t="s">
        <v>20</v>
      </c>
      <c r="E1510" s="44"/>
      <c r="F1510" s="20"/>
      <c r="G1510" s="20"/>
      <c r="K1510" s="28"/>
    </row>
    <row r="1511" spans="1:13" ht="58.8" thickTop="1" thickBot="1" x14ac:dyDescent="0.35">
      <c r="A1511" s="7" t="s">
        <v>420</v>
      </c>
      <c r="B1511" s="21" t="s">
        <v>394</v>
      </c>
      <c r="C1511" s="8" t="s">
        <v>25</v>
      </c>
      <c r="D1511" s="9">
        <v>1</v>
      </c>
      <c r="E1511" s="44"/>
      <c r="F1511" s="20"/>
      <c r="G1511" s="20"/>
      <c r="K1511" s="28"/>
    </row>
    <row r="1512" spans="1:13" ht="30" thickTop="1" thickBot="1" x14ac:dyDescent="0.35">
      <c r="A1512" s="70" t="s">
        <v>3</v>
      </c>
      <c r="B1512" s="71" t="s">
        <v>4</v>
      </c>
      <c r="C1512" s="71" t="s">
        <v>0</v>
      </c>
      <c r="D1512" s="71" t="s">
        <v>5</v>
      </c>
      <c r="E1512" s="71" t="s">
        <v>6</v>
      </c>
      <c r="F1512" s="71" t="s">
        <v>7</v>
      </c>
      <c r="G1512" s="33" t="s">
        <v>8</v>
      </c>
    </row>
    <row r="1513" spans="1:13" ht="15" thickTop="1" x14ac:dyDescent="0.3">
      <c r="A1513" s="20"/>
      <c r="B1513" s="73" t="s">
        <v>9</v>
      </c>
      <c r="C1513" s="74"/>
      <c r="D1513" s="74"/>
      <c r="E1513" s="74"/>
      <c r="F1513" s="74"/>
      <c r="G1513" s="34"/>
    </row>
    <row r="1514" spans="1:13" x14ac:dyDescent="0.3">
      <c r="A1514" s="75" t="s">
        <v>10</v>
      </c>
      <c r="B1514" s="76" t="s">
        <v>426</v>
      </c>
      <c r="C1514" s="76" t="s">
        <v>40</v>
      </c>
      <c r="D1514" s="76">
        <v>0.92610000000000003</v>
      </c>
      <c r="E1514" s="77">
        <v>40.36</v>
      </c>
      <c r="F1514" s="78">
        <f>PRODUCT(D1514:E1514)</f>
        <v>37.377395999999997</v>
      </c>
      <c r="G1514" s="34"/>
    </row>
    <row r="1515" spans="1:13" ht="15" thickBot="1" x14ac:dyDescent="0.35">
      <c r="A1515" s="75" t="s">
        <v>11</v>
      </c>
      <c r="B1515" s="16" t="s">
        <v>158</v>
      </c>
      <c r="C1515" s="76" t="s">
        <v>40</v>
      </c>
      <c r="D1515" s="76">
        <v>0.92610000000000003</v>
      </c>
      <c r="E1515" s="77">
        <v>36.74</v>
      </c>
      <c r="F1515" s="78">
        <f>PRODUCT(D1515:E1515)</f>
        <v>34.024914000000003</v>
      </c>
      <c r="G1515" s="34"/>
    </row>
    <row r="1516" spans="1:13" ht="15.6" thickTop="1" thickBot="1" x14ac:dyDescent="0.35">
      <c r="A1516" s="79">
        <v>1</v>
      </c>
      <c r="B1516" s="110" t="s">
        <v>13</v>
      </c>
      <c r="C1516" s="111"/>
      <c r="D1516" s="111"/>
      <c r="E1516" s="112"/>
      <c r="F1516" s="80">
        <f>SUM(F1514:F1515)</f>
        <v>71.40231</v>
      </c>
      <c r="G1516" s="35">
        <f>SUM(F1516/F1524)</f>
        <v>0.55641983935492101</v>
      </c>
    </row>
    <row r="1517" spans="1:13" ht="15" thickTop="1" x14ac:dyDescent="0.3">
      <c r="A1517" s="20"/>
      <c r="B1517" s="81" t="s">
        <v>330</v>
      </c>
      <c r="C1517" s="76"/>
      <c r="D1517" s="76"/>
      <c r="E1517" s="76"/>
      <c r="F1517" s="82"/>
      <c r="G1517" s="36"/>
    </row>
    <row r="1518" spans="1:13" ht="15" thickBot="1" x14ac:dyDescent="0.35">
      <c r="A1518" s="75" t="s">
        <v>12</v>
      </c>
      <c r="B1518" s="76" t="s">
        <v>400</v>
      </c>
      <c r="C1518" s="76" t="s">
        <v>63</v>
      </c>
      <c r="D1518" s="83">
        <v>1</v>
      </c>
      <c r="E1518" s="78">
        <v>30.04</v>
      </c>
      <c r="F1518" s="78">
        <f>D1518*E1518</f>
        <v>30.04</v>
      </c>
      <c r="G1518" s="34"/>
      <c r="J1518" s="55"/>
      <c r="K1518" s="56"/>
      <c r="L1518" s="56"/>
    </row>
    <row r="1519" spans="1:13" ht="15.6" thickTop="1" thickBot="1" x14ac:dyDescent="0.35">
      <c r="A1519" s="79">
        <v>2</v>
      </c>
      <c r="B1519" s="110" t="s">
        <v>342</v>
      </c>
      <c r="C1519" s="111"/>
      <c r="D1519" s="111"/>
      <c r="E1519" s="112"/>
      <c r="F1519" s="80">
        <f>SUM(F1518)</f>
        <v>30.04</v>
      </c>
      <c r="G1519" s="35">
        <f>SUM(F1519/F1524)</f>
        <v>0.23409399463717384</v>
      </c>
    </row>
    <row r="1520" spans="1:13" ht="15.6" thickTop="1" thickBot="1" x14ac:dyDescent="0.35">
      <c r="A1520" s="84" t="s">
        <v>14</v>
      </c>
      <c r="B1520" s="110" t="s">
        <v>41</v>
      </c>
      <c r="C1520" s="111"/>
      <c r="D1520" s="111"/>
      <c r="E1520" s="112"/>
      <c r="F1520" s="85">
        <f>SUM(F1516,F1519)</f>
        <v>101.44230999999999</v>
      </c>
      <c r="G1520" s="15"/>
    </row>
    <row r="1521" spans="1:12" ht="15.6" thickTop="1" thickBot="1" x14ac:dyDescent="0.35">
      <c r="A1521" s="86">
        <v>3</v>
      </c>
      <c r="B1521" s="107" t="s">
        <v>15</v>
      </c>
      <c r="C1521" s="108"/>
      <c r="D1521" s="108"/>
      <c r="E1521" s="109"/>
      <c r="F1521" s="85">
        <f>SUM(F1520)*15%</f>
        <v>15.216346499999998</v>
      </c>
      <c r="G1521" s="35">
        <f>SUM(F1521/F1524)</f>
        <v>0.11857707509881421</v>
      </c>
    </row>
    <row r="1522" spans="1:12" ht="15.6" thickTop="1" thickBot="1" x14ac:dyDescent="0.35">
      <c r="A1522" s="84" t="s">
        <v>16</v>
      </c>
      <c r="B1522" s="110" t="s">
        <v>42</v>
      </c>
      <c r="C1522" s="111"/>
      <c r="D1522" s="111"/>
      <c r="E1522" s="112"/>
      <c r="F1522" s="87">
        <f>SUM(F1520:F1521)</f>
        <v>116.65865649999999</v>
      </c>
    </row>
    <row r="1523" spans="1:12" ht="15.6" thickTop="1" thickBot="1" x14ac:dyDescent="0.35">
      <c r="A1523" s="86">
        <v>4</v>
      </c>
      <c r="B1523" s="107" t="s">
        <v>17</v>
      </c>
      <c r="C1523" s="108"/>
      <c r="D1523" s="108"/>
      <c r="E1523" s="109"/>
      <c r="F1523" s="85">
        <f>SUM(F1522)*10%</f>
        <v>11.665865650000001</v>
      </c>
      <c r="G1523" s="35">
        <f>SUM(F1523/F1524)</f>
        <v>9.0909090909090912E-2</v>
      </c>
    </row>
    <row r="1524" spans="1:12" ht="15.6" thickTop="1" thickBot="1" x14ac:dyDescent="0.35">
      <c r="A1524" s="84" t="s">
        <v>18</v>
      </c>
      <c r="B1524" s="110" t="s">
        <v>19</v>
      </c>
      <c r="C1524" s="111"/>
      <c r="D1524" s="111"/>
      <c r="E1524" s="112"/>
      <c r="F1524" s="87">
        <f>SUM(F1522:F1523)</f>
        <v>128.32452215000001</v>
      </c>
      <c r="G1524" s="37">
        <f>SUM(G1516,G1519,G1521,G1523)</f>
        <v>1</v>
      </c>
      <c r="I1524" s="31"/>
      <c r="J1524" s="53"/>
      <c r="K1524" s="43"/>
      <c r="L1524" s="43"/>
    </row>
    <row r="1525" spans="1:12" ht="15" thickTop="1" x14ac:dyDescent="0.3"/>
    <row r="1526" spans="1:12" ht="14.25" customHeight="1" x14ac:dyDescent="0.3">
      <c r="A1526" s="106" t="s">
        <v>310</v>
      </c>
      <c r="B1526" s="106"/>
      <c r="C1526" s="106"/>
      <c r="D1526" s="106"/>
      <c r="E1526" s="106"/>
      <c r="F1526" s="106"/>
      <c r="G1526" s="106"/>
    </row>
    <row r="1527" spans="1:12" ht="15" thickBot="1" x14ac:dyDescent="0.35"/>
    <row r="1528" spans="1:12" ht="44.4" thickTop="1" thickBot="1" x14ac:dyDescent="0.35">
      <c r="A1528" s="70" t="s">
        <v>2</v>
      </c>
      <c r="B1528" s="71" t="s">
        <v>1</v>
      </c>
      <c r="C1528" s="72" t="s">
        <v>0</v>
      </c>
      <c r="D1528" s="33" t="s">
        <v>20</v>
      </c>
      <c r="E1528" s="44"/>
      <c r="F1528" s="20"/>
      <c r="G1528" s="20"/>
      <c r="K1528" s="28"/>
    </row>
    <row r="1529" spans="1:12" ht="58.8" thickTop="1" thickBot="1" x14ac:dyDescent="0.35">
      <c r="A1529" s="7" t="s">
        <v>311</v>
      </c>
      <c r="B1529" s="21" t="s">
        <v>150</v>
      </c>
      <c r="C1529" s="8" t="s">
        <v>60</v>
      </c>
      <c r="D1529" s="9">
        <v>1</v>
      </c>
      <c r="E1529" s="44"/>
      <c r="F1529" s="20"/>
      <c r="G1529" s="20"/>
      <c r="K1529" s="28"/>
    </row>
    <row r="1530" spans="1:12" ht="30" thickTop="1" thickBot="1" x14ac:dyDescent="0.35">
      <c r="A1530" s="70" t="s">
        <v>3</v>
      </c>
      <c r="B1530" s="71" t="s">
        <v>4</v>
      </c>
      <c r="C1530" s="71" t="s">
        <v>0</v>
      </c>
      <c r="D1530" s="71" t="s">
        <v>5</v>
      </c>
      <c r="E1530" s="71" t="s">
        <v>6</v>
      </c>
      <c r="F1530" s="71" t="s">
        <v>7</v>
      </c>
      <c r="G1530" s="33" t="s">
        <v>8</v>
      </c>
    </row>
    <row r="1531" spans="1:12" ht="15" thickTop="1" x14ac:dyDescent="0.3">
      <c r="A1531" s="20"/>
      <c r="B1531" s="73" t="s">
        <v>9</v>
      </c>
      <c r="C1531" s="74"/>
      <c r="D1531" s="74"/>
      <c r="E1531" s="74"/>
      <c r="F1531" s="74"/>
      <c r="G1531" s="34"/>
    </row>
    <row r="1532" spans="1:12" ht="15" thickBot="1" x14ac:dyDescent="0.35">
      <c r="A1532" s="75" t="s">
        <v>10</v>
      </c>
      <c r="B1532" s="76" t="s">
        <v>426</v>
      </c>
      <c r="C1532" s="76" t="s">
        <v>40</v>
      </c>
      <c r="D1532" s="83">
        <v>1.6</v>
      </c>
      <c r="E1532" s="77">
        <v>40.36</v>
      </c>
      <c r="F1532" s="78">
        <f>PRODUCT(D1532:E1532)</f>
        <v>64.576000000000008</v>
      </c>
      <c r="G1532" s="34"/>
    </row>
    <row r="1533" spans="1:12" ht="15.6" thickTop="1" thickBot="1" x14ac:dyDescent="0.35">
      <c r="A1533" s="79">
        <v>1</v>
      </c>
      <c r="B1533" s="110" t="s">
        <v>13</v>
      </c>
      <c r="C1533" s="111"/>
      <c r="D1533" s="111"/>
      <c r="E1533" s="112"/>
      <c r="F1533" s="80">
        <f>SUM(F1532:F1532)</f>
        <v>64.576000000000008</v>
      </c>
      <c r="G1533" s="35">
        <f>SUM(F1533/F1541)</f>
        <v>0.35854512940294375</v>
      </c>
      <c r="I1533" s="45"/>
    </row>
    <row r="1534" spans="1:12" ht="15" thickTop="1" x14ac:dyDescent="0.3">
      <c r="A1534" s="20"/>
      <c r="B1534" s="81" t="s">
        <v>330</v>
      </c>
      <c r="C1534" s="76"/>
      <c r="D1534" s="76"/>
      <c r="E1534" s="76"/>
      <c r="F1534" s="82"/>
      <c r="G1534" s="36"/>
    </row>
    <row r="1535" spans="1:12" ht="29.4" thickBot="1" x14ac:dyDescent="0.35">
      <c r="A1535" s="75" t="s">
        <v>12</v>
      </c>
      <c r="B1535" s="76" t="s">
        <v>383</v>
      </c>
      <c r="C1535" s="76" t="s">
        <v>25</v>
      </c>
      <c r="D1535" s="83">
        <v>1</v>
      </c>
      <c r="E1535" s="78">
        <v>77.8</v>
      </c>
      <c r="F1535" s="78">
        <f>D1535*E1535</f>
        <v>77.8</v>
      </c>
      <c r="G1535" s="34"/>
      <c r="J1535" s="55"/>
      <c r="K1535" s="56"/>
      <c r="L1535" s="56"/>
    </row>
    <row r="1536" spans="1:12" ht="15.6" thickTop="1" thickBot="1" x14ac:dyDescent="0.35">
      <c r="A1536" s="79">
        <v>2</v>
      </c>
      <c r="B1536" s="110" t="s">
        <v>342</v>
      </c>
      <c r="C1536" s="111"/>
      <c r="D1536" s="111"/>
      <c r="E1536" s="112"/>
      <c r="F1536" s="80">
        <f>SUM(F1535)</f>
        <v>77.8</v>
      </c>
      <c r="G1536" s="35">
        <f>SUM(F1536/F1541)</f>
        <v>0.43196870458915104</v>
      </c>
    </row>
    <row r="1537" spans="1:12" ht="15.6" thickTop="1" thickBot="1" x14ac:dyDescent="0.35">
      <c r="A1537" s="84" t="s">
        <v>14</v>
      </c>
      <c r="B1537" s="110" t="s">
        <v>41</v>
      </c>
      <c r="C1537" s="111"/>
      <c r="D1537" s="111"/>
      <c r="E1537" s="112"/>
      <c r="F1537" s="85">
        <f>SUM(F1533,F1536)</f>
        <v>142.376</v>
      </c>
      <c r="G1537" s="15"/>
    </row>
    <row r="1538" spans="1:12" ht="15.6" thickTop="1" thickBot="1" x14ac:dyDescent="0.35">
      <c r="A1538" s="86">
        <v>3</v>
      </c>
      <c r="B1538" s="107" t="s">
        <v>15</v>
      </c>
      <c r="C1538" s="108"/>
      <c r="D1538" s="108"/>
      <c r="E1538" s="109"/>
      <c r="F1538" s="85">
        <f>SUM(F1537)*15%</f>
        <v>21.356400000000001</v>
      </c>
      <c r="G1538" s="35">
        <f>SUM(F1538/F1541)</f>
        <v>0.11857707509881422</v>
      </c>
    </row>
    <row r="1539" spans="1:12" ht="15.6" thickTop="1" thickBot="1" x14ac:dyDescent="0.35">
      <c r="A1539" s="84" t="s">
        <v>16</v>
      </c>
      <c r="B1539" s="110" t="s">
        <v>42</v>
      </c>
      <c r="C1539" s="111"/>
      <c r="D1539" s="111"/>
      <c r="E1539" s="112"/>
      <c r="F1539" s="87">
        <f>SUM(F1537:F1538)</f>
        <v>163.73240000000001</v>
      </c>
    </row>
    <row r="1540" spans="1:12" ht="15.6" thickTop="1" thickBot="1" x14ac:dyDescent="0.35">
      <c r="A1540" s="86">
        <v>4</v>
      </c>
      <c r="B1540" s="107" t="s">
        <v>17</v>
      </c>
      <c r="C1540" s="108"/>
      <c r="D1540" s="108"/>
      <c r="E1540" s="109"/>
      <c r="F1540" s="85">
        <f>SUM(F1539)*10%</f>
        <v>16.373240000000003</v>
      </c>
      <c r="G1540" s="35">
        <f>SUM(F1540/F1541)</f>
        <v>9.0909090909090912E-2</v>
      </c>
      <c r="I1540" s="31"/>
      <c r="J1540" s="66"/>
      <c r="K1540" s="66"/>
      <c r="L1540" s="66"/>
    </row>
    <row r="1541" spans="1:12" ht="15.6" thickTop="1" thickBot="1" x14ac:dyDescent="0.35">
      <c r="A1541" s="84" t="s">
        <v>18</v>
      </c>
      <c r="B1541" s="110" t="s">
        <v>19</v>
      </c>
      <c r="C1541" s="111"/>
      <c r="D1541" s="111"/>
      <c r="E1541" s="112"/>
      <c r="F1541" s="87">
        <f>SUM(F1539:F1540)</f>
        <v>180.10564000000002</v>
      </c>
      <c r="G1541" s="37">
        <f>SUM(G1533,G1536,G1538,G1540)</f>
        <v>0.99999999999999989</v>
      </c>
      <c r="I1541" s="31"/>
      <c r="L1541" s="63"/>
    </row>
    <row r="1542" spans="1:12" ht="15.6" thickTop="1" thickBot="1" x14ac:dyDescent="0.35">
      <c r="A1542" s="38"/>
      <c r="B1542" s="14"/>
      <c r="C1542" s="14"/>
      <c r="D1542" s="14"/>
      <c r="E1542" s="14"/>
      <c r="F1542" s="42"/>
      <c r="G1542" s="41"/>
      <c r="I1542" s="31"/>
      <c r="J1542" s="53"/>
      <c r="K1542" s="43"/>
      <c r="L1542" s="43"/>
    </row>
    <row r="1543" spans="1:12" ht="44.4" thickTop="1" thickBot="1" x14ac:dyDescent="0.35">
      <c r="A1543" s="70" t="s">
        <v>2</v>
      </c>
      <c r="B1543" s="71" t="s">
        <v>1</v>
      </c>
      <c r="C1543" s="72" t="s">
        <v>0</v>
      </c>
      <c r="D1543" s="33" t="s">
        <v>20</v>
      </c>
      <c r="E1543" s="44"/>
      <c r="F1543" s="20"/>
      <c r="G1543" s="20"/>
      <c r="K1543" s="28"/>
    </row>
    <row r="1544" spans="1:12" ht="30" thickTop="1" thickBot="1" x14ac:dyDescent="0.35">
      <c r="A1544" s="7" t="s">
        <v>312</v>
      </c>
      <c r="B1544" s="21" t="s">
        <v>151</v>
      </c>
      <c r="C1544" s="8" t="s">
        <v>25</v>
      </c>
      <c r="D1544" s="9">
        <v>1</v>
      </c>
      <c r="E1544" s="44"/>
      <c r="F1544" s="20"/>
      <c r="G1544" s="20"/>
      <c r="K1544" s="28"/>
    </row>
    <row r="1545" spans="1:12" ht="30" thickTop="1" thickBot="1" x14ac:dyDescent="0.35">
      <c r="A1545" s="70" t="s">
        <v>3</v>
      </c>
      <c r="B1545" s="71" t="s">
        <v>4</v>
      </c>
      <c r="C1545" s="71" t="s">
        <v>0</v>
      </c>
      <c r="D1545" s="71" t="s">
        <v>5</v>
      </c>
      <c r="E1545" s="71" t="s">
        <v>6</v>
      </c>
      <c r="F1545" s="71" t="s">
        <v>7</v>
      </c>
      <c r="G1545" s="33" t="s">
        <v>8</v>
      </c>
    </row>
    <row r="1546" spans="1:12" ht="15" thickTop="1" x14ac:dyDescent="0.3">
      <c r="A1546" s="20"/>
      <c r="B1546" s="73" t="s">
        <v>9</v>
      </c>
      <c r="C1546" s="74"/>
      <c r="D1546" s="74"/>
      <c r="E1546" s="74"/>
      <c r="F1546" s="74"/>
      <c r="G1546" s="34"/>
    </row>
    <row r="1547" spans="1:12" ht="15" thickBot="1" x14ac:dyDescent="0.35">
      <c r="A1547" s="75" t="s">
        <v>10</v>
      </c>
      <c r="B1547" s="76" t="s">
        <v>426</v>
      </c>
      <c r="C1547" s="76" t="s">
        <v>40</v>
      </c>
      <c r="D1547" s="83">
        <v>1.4</v>
      </c>
      <c r="E1547" s="77">
        <v>40.36</v>
      </c>
      <c r="F1547" s="78">
        <f>PRODUCT(D1547:E1547)</f>
        <v>56.503999999999998</v>
      </c>
      <c r="G1547" s="34"/>
    </row>
    <row r="1548" spans="1:12" ht="15.6" thickTop="1" thickBot="1" x14ac:dyDescent="0.35">
      <c r="A1548" s="79">
        <v>1</v>
      </c>
      <c r="B1548" s="110" t="s">
        <v>13</v>
      </c>
      <c r="C1548" s="111"/>
      <c r="D1548" s="111"/>
      <c r="E1548" s="112"/>
      <c r="F1548" s="80">
        <f>SUM(F1547:F1547)</f>
        <v>56.503999999999998</v>
      </c>
      <c r="G1548" s="35">
        <f>SUM(F1548/F1556)</f>
        <v>0.35853073970886573</v>
      </c>
      <c r="I1548" s="45"/>
    </row>
    <row r="1549" spans="1:12" ht="15" thickTop="1" x14ac:dyDescent="0.3">
      <c r="A1549" s="20"/>
      <c r="B1549" s="81" t="s">
        <v>330</v>
      </c>
      <c r="C1549" s="76"/>
      <c r="D1549" s="76"/>
      <c r="E1549" s="76"/>
      <c r="F1549" s="82"/>
      <c r="G1549" s="36"/>
    </row>
    <row r="1550" spans="1:12" ht="15" thickBot="1" x14ac:dyDescent="0.35">
      <c r="A1550" s="75" t="s">
        <v>12</v>
      </c>
      <c r="B1550" s="76" t="s">
        <v>384</v>
      </c>
      <c r="C1550" s="76" t="s">
        <v>25</v>
      </c>
      <c r="D1550" s="83">
        <v>1</v>
      </c>
      <c r="E1550" s="78">
        <v>68.08</v>
      </c>
      <c r="F1550" s="78">
        <f>D1550*E1550</f>
        <v>68.08</v>
      </c>
      <c r="G1550" s="34"/>
      <c r="J1550" s="55"/>
      <c r="K1550" s="56"/>
      <c r="L1550" s="56"/>
    </row>
    <row r="1551" spans="1:12" ht="15.6" thickTop="1" thickBot="1" x14ac:dyDescent="0.35">
      <c r="A1551" s="79">
        <v>2</v>
      </c>
      <c r="B1551" s="110" t="s">
        <v>342</v>
      </c>
      <c r="C1551" s="111"/>
      <c r="D1551" s="111"/>
      <c r="E1551" s="112"/>
      <c r="F1551" s="80">
        <f>SUM(F1550)</f>
        <v>68.08</v>
      </c>
      <c r="G1551" s="35">
        <f>SUM(F1551/F1556)</f>
        <v>0.43198309428322912</v>
      </c>
    </row>
    <row r="1552" spans="1:12" ht="15.6" thickTop="1" thickBot="1" x14ac:dyDescent="0.35">
      <c r="A1552" s="84" t="s">
        <v>14</v>
      </c>
      <c r="B1552" s="110" t="s">
        <v>41</v>
      </c>
      <c r="C1552" s="111"/>
      <c r="D1552" s="111"/>
      <c r="E1552" s="112"/>
      <c r="F1552" s="85">
        <f>SUM(F1548,F1551)</f>
        <v>124.584</v>
      </c>
      <c r="G1552" s="15"/>
    </row>
    <row r="1553" spans="1:12" ht="15.6" thickTop="1" thickBot="1" x14ac:dyDescent="0.35">
      <c r="A1553" s="86">
        <v>3</v>
      </c>
      <c r="B1553" s="107" t="s">
        <v>15</v>
      </c>
      <c r="C1553" s="108"/>
      <c r="D1553" s="108"/>
      <c r="E1553" s="109"/>
      <c r="F1553" s="85">
        <f>SUM(F1552)*15%</f>
        <v>18.6876</v>
      </c>
      <c r="G1553" s="35">
        <f>SUM(F1553/F1556)</f>
        <v>0.11857707509881422</v>
      </c>
    </row>
    <row r="1554" spans="1:12" ht="15.6" thickTop="1" thickBot="1" x14ac:dyDescent="0.35">
      <c r="A1554" s="84" t="s">
        <v>16</v>
      </c>
      <c r="B1554" s="110" t="s">
        <v>42</v>
      </c>
      <c r="C1554" s="111"/>
      <c r="D1554" s="111"/>
      <c r="E1554" s="112"/>
      <c r="F1554" s="87">
        <f>SUM(F1552:F1553)</f>
        <v>143.27160000000001</v>
      </c>
    </row>
    <row r="1555" spans="1:12" ht="15.6" thickTop="1" thickBot="1" x14ac:dyDescent="0.35">
      <c r="A1555" s="86">
        <v>4</v>
      </c>
      <c r="B1555" s="107" t="s">
        <v>17</v>
      </c>
      <c r="C1555" s="108"/>
      <c r="D1555" s="108"/>
      <c r="E1555" s="109"/>
      <c r="F1555" s="85">
        <f>SUM(F1554)*10%</f>
        <v>14.327160000000001</v>
      </c>
      <c r="G1555" s="35">
        <f>SUM(F1555/F1556)</f>
        <v>9.0909090909090912E-2</v>
      </c>
      <c r="I1555" s="31"/>
      <c r="J1555" s="66"/>
      <c r="K1555" s="66"/>
      <c r="L1555" s="66"/>
    </row>
    <row r="1556" spans="1:12" ht="15.6" thickTop="1" thickBot="1" x14ac:dyDescent="0.35">
      <c r="A1556" s="84" t="s">
        <v>18</v>
      </c>
      <c r="B1556" s="110" t="s">
        <v>19</v>
      </c>
      <c r="C1556" s="111"/>
      <c r="D1556" s="111"/>
      <c r="E1556" s="112"/>
      <c r="F1556" s="87">
        <f>SUM(F1554:F1555)</f>
        <v>157.59876</v>
      </c>
      <c r="G1556" s="37">
        <f>SUM(G1548,G1551,G1553,G1555)</f>
        <v>1</v>
      </c>
      <c r="I1556" s="31"/>
      <c r="L1556" s="63"/>
    </row>
    <row r="1557" spans="1:12" ht="15.6" thickTop="1" thickBot="1" x14ac:dyDescent="0.35">
      <c r="A1557" s="38"/>
      <c r="B1557" s="14"/>
      <c r="C1557" s="14"/>
      <c r="D1557" s="14"/>
      <c r="E1557" s="14"/>
      <c r="F1557" s="42"/>
      <c r="G1557" s="41"/>
      <c r="I1557" s="31"/>
      <c r="J1557" s="53"/>
      <c r="K1557" s="43"/>
      <c r="L1557" s="43"/>
    </row>
    <row r="1558" spans="1:12" ht="44.4" thickTop="1" thickBot="1" x14ac:dyDescent="0.35">
      <c r="A1558" s="70" t="s">
        <v>2</v>
      </c>
      <c r="B1558" s="71" t="s">
        <v>1</v>
      </c>
      <c r="C1558" s="72" t="s">
        <v>0</v>
      </c>
      <c r="D1558" s="33" t="s">
        <v>20</v>
      </c>
      <c r="E1558" s="44"/>
      <c r="F1558" s="20"/>
      <c r="G1558" s="20"/>
      <c r="K1558" s="28"/>
    </row>
    <row r="1559" spans="1:12" ht="43.8" thickTop="1" x14ac:dyDescent="0.3">
      <c r="A1559" s="1" t="s">
        <v>313</v>
      </c>
      <c r="B1559" s="2" t="s">
        <v>152</v>
      </c>
      <c r="C1559" s="24"/>
      <c r="D1559" s="24"/>
      <c r="E1559" s="44"/>
      <c r="F1559" s="20"/>
      <c r="G1559" s="20"/>
      <c r="K1559" s="28"/>
    </row>
    <row r="1560" spans="1:12" ht="15" thickBot="1" x14ac:dyDescent="0.35">
      <c r="A1560" s="10" t="s">
        <v>314</v>
      </c>
      <c r="B1560" s="25" t="s">
        <v>61</v>
      </c>
      <c r="C1560" s="12" t="s">
        <v>25</v>
      </c>
      <c r="D1560" s="10">
        <v>1</v>
      </c>
      <c r="E1560" s="44"/>
      <c r="F1560" s="20"/>
      <c r="G1560" s="20"/>
      <c r="K1560" s="28"/>
    </row>
    <row r="1561" spans="1:12" ht="30" thickTop="1" thickBot="1" x14ac:dyDescent="0.35">
      <c r="A1561" s="70" t="s">
        <v>3</v>
      </c>
      <c r="B1561" s="71" t="s">
        <v>4</v>
      </c>
      <c r="C1561" s="71" t="s">
        <v>0</v>
      </c>
      <c r="D1561" s="71" t="s">
        <v>5</v>
      </c>
      <c r="E1561" s="71" t="s">
        <v>6</v>
      </c>
      <c r="F1561" s="71" t="s">
        <v>7</v>
      </c>
      <c r="G1561" s="33" t="s">
        <v>8</v>
      </c>
    </row>
    <row r="1562" spans="1:12" ht="15" thickTop="1" x14ac:dyDescent="0.3">
      <c r="A1562" s="20"/>
      <c r="B1562" s="73" t="s">
        <v>9</v>
      </c>
      <c r="C1562" s="74"/>
      <c r="D1562" s="74"/>
      <c r="E1562" s="74"/>
      <c r="F1562" s="74"/>
      <c r="G1562" s="34"/>
    </row>
    <row r="1563" spans="1:12" ht="15" thickBot="1" x14ac:dyDescent="0.35">
      <c r="A1563" s="75" t="s">
        <v>10</v>
      </c>
      <c r="B1563" s="76" t="s">
        <v>426</v>
      </c>
      <c r="C1563" s="76" t="s">
        <v>40</v>
      </c>
      <c r="D1563" s="83">
        <v>0.7</v>
      </c>
      <c r="E1563" s="77">
        <v>40.36</v>
      </c>
      <c r="F1563" s="78">
        <f>PRODUCT(D1563:E1563)</f>
        <v>28.251999999999999</v>
      </c>
      <c r="G1563" s="34"/>
    </row>
    <row r="1564" spans="1:12" ht="15.6" thickTop="1" thickBot="1" x14ac:dyDescent="0.35">
      <c r="A1564" s="79">
        <v>1</v>
      </c>
      <c r="B1564" s="110" t="s">
        <v>13</v>
      </c>
      <c r="C1564" s="111"/>
      <c r="D1564" s="111"/>
      <c r="E1564" s="112"/>
      <c r="F1564" s="80">
        <f>SUM(F1563:F1563)</f>
        <v>28.251999999999999</v>
      </c>
      <c r="G1564" s="35">
        <f>SUM(F1564/F1572)</f>
        <v>0.45848244452998566</v>
      </c>
      <c r="I1564" s="45"/>
    </row>
    <row r="1565" spans="1:12" ht="15" thickTop="1" x14ac:dyDescent="0.3">
      <c r="A1565" s="20"/>
      <c r="B1565" s="81" t="s">
        <v>330</v>
      </c>
      <c r="C1565" s="76"/>
      <c r="D1565" s="76"/>
      <c r="E1565" s="76"/>
      <c r="F1565" s="82"/>
      <c r="G1565" s="36"/>
    </row>
    <row r="1566" spans="1:12" ht="29.4" thickBot="1" x14ac:dyDescent="0.35">
      <c r="A1566" s="75" t="s">
        <v>12</v>
      </c>
      <c r="B1566" s="76" t="s">
        <v>385</v>
      </c>
      <c r="C1566" s="76" t="s">
        <v>25</v>
      </c>
      <c r="D1566" s="83">
        <v>1</v>
      </c>
      <c r="E1566" s="78">
        <v>20.46</v>
      </c>
      <c r="F1566" s="78">
        <f>D1566*E1566</f>
        <v>20.46</v>
      </c>
      <c r="G1566" s="34"/>
      <c r="J1566" s="55"/>
      <c r="K1566" s="56"/>
      <c r="L1566" s="56"/>
    </row>
    <row r="1567" spans="1:12" ht="15.6" thickTop="1" thickBot="1" x14ac:dyDescent="0.35">
      <c r="A1567" s="79">
        <v>2</v>
      </c>
      <c r="B1567" s="110" t="s">
        <v>342</v>
      </c>
      <c r="C1567" s="111"/>
      <c r="D1567" s="111"/>
      <c r="E1567" s="112"/>
      <c r="F1567" s="80">
        <f>SUM(F1566)</f>
        <v>20.46</v>
      </c>
      <c r="G1567" s="35">
        <f>SUM(F1567/F1572)</f>
        <v>0.33203138946210914</v>
      </c>
    </row>
    <row r="1568" spans="1:12" ht="15.6" thickTop="1" thickBot="1" x14ac:dyDescent="0.35">
      <c r="A1568" s="84" t="s">
        <v>14</v>
      </c>
      <c r="B1568" s="110" t="s">
        <v>41</v>
      </c>
      <c r="C1568" s="111"/>
      <c r="D1568" s="111"/>
      <c r="E1568" s="112"/>
      <c r="F1568" s="85">
        <f>SUM(F1564,F1567)</f>
        <v>48.712000000000003</v>
      </c>
      <c r="G1568" s="15"/>
    </row>
    <row r="1569" spans="1:12" ht="15.6" thickTop="1" thickBot="1" x14ac:dyDescent="0.35">
      <c r="A1569" s="86">
        <v>3</v>
      </c>
      <c r="B1569" s="107" t="s">
        <v>15</v>
      </c>
      <c r="C1569" s="108"/>
      <c r="D1569" s="108"/>
      <c r="E1569" s="109"/>
      <c r="F1569" s="85">
        <f>SUM(F1568)*15%</f>
        <v>7.3068</v>
      </c>
      <c r="G1569" s="35">
        <f>SUM(F1569/F1572)</f>
        <v>0.11857707509881421</v>
      </c>
    </row>
    <row r="1570" spans="1:12" ht="15.6" thickTop="1" thickBot="1" x14ac:dyDescent="0.35">
      <c r="A1570" s="84" t="s">
        <v>16</v>
      </c>
      <c r="B1570" s="110" t="s">
        <v>42</v>
      </c>
      <c r="C1570" s="111"/>
      <c r="D1570" s="111"/>
      <c r="E1570" s="112"/>
      <c r="F1570" s="87">
        <f>SUM(F1568:F1569)</f>
        <v>56.018800000000006</v>
      </c>
    </row>
    <row r="1571" spans="1:12" ht="15.6" thickTop="1" thickBot="1" x14ac:dyDescent="0.35">
      <c r="A1571" s="86">
        <v>4</v>
      </c>
      <c r="B1571" s="107" t="s">
        <v>17</v>
      </c>
      <c r="C1571" s="108"/>
      <c r="D1571" s="108"/>
      <c r="E1571" s="109"/>
      <c r="F1571" s="85">
        <f>SUM(F1570)*10%</f>
        <v>5.6018800000000013</v>
      </c>
      <c r="G1571" s="35">
        <f>SUM(F1571/F1572)</f>
        <v>9.0909090909090925E-2</v>
      </c>
      <c r="I1571" s="31"/>
      <c r="J1571" s="66"/>
      <c r="K1571" s="66"/>
      <c r="L1571" s="66"/>
    </row>
    <row r="1572" spans="1:12" ht="15.6" thickTop="1" thickBot="1" x14ac:dyDescent="0.35">
      <c r="A1572" s="84" t="s">
        <v>18</v>
      </c>
      <c r="B1572" s="110" t="s">
        <v>19</v>
      </c>
      <c r="C1572" s="111"/>
      <c r="D1572" s="111"/>
      <c r="E1572" s="112"/>
      <c r="F1572" s="87">
        <f>SUM(F1570:F1571)</f>
        <v>61.620680000000007</v>
      </c>
      <c r="G1572" s="37">
        <f>SUM(G1564,G1567,G1569,G1571)</f>
        <v>0.99999999999999989</v>
      </c>
      <c r="I1572" s="31"/>
      <c r="L1572" s="63"/>
    </row>
    <row r="1573" spans="1:12" ht="15.6" thickTop="1" thickBot="1" x14ac:dyDescent="0.35">
      <c r="A1573" s="38"/>
      <c r="B1573" s="14"/>
      <c r="C1573" s="14"/>
      <c r="D1573" s="14"/>
      <c r="E1573" s="14"/>
      <c r="F1573" s="42"/>
      <c r="G1573" s="41"/>
      <c r="I1573" s="31"/>
      <c r="J1573" s="53"/>
      <c r="K1573" s="43"/>
      <c r="L1573" s="43"/>
    </row>
    <row r="1574" spans="1:12" ht="44.4" thickTop="1" thickBot="1" x14ac:dyDescent="0.35">
      <c r="A1574" s="70" t="s">
        <v>2</v>
      </c>
      <c r="B1574" s="71" t="s">
        <v>1</v>
      </c>
      <c r="C1574" s="72" t="s">
        <v>0</v>
      </c>
      <c r="D1574" s="33" t="s">
        <v>20</v>
      </c>
      <c r="E1574" s="44"/>
      <c r="F1574" s="20"/>
      <c r="G1574" s="20"/>
      <c r="K1574" s="28"/>
    </row>
    <row r="1575" spans="1:12" ht="43.8" thickTop="1" x14ac:dyDescent="0.3">
      <c r="A1575" s="1" t="s">
        <v>313</v>
      </c>
      <c r="B1575" s="2" t="s">
        <v>152</v>
      </c>
      <c r="C1575" s="24"/>
      <c r="D1575" s="24"/>
      <c r="E1575" s="44"/>
      <c r="F1575" s="20"/>
      <c r="G1575" s="20"/>
      <c r="K1575" s="28"/>
    </row>
    <row r="1576" spans="1:12" ht="15" thickBot="1" x14ac:dyDescent="0.35">
      <c r="A1576" s="10" t="s">
        <v>315</v>
      </c>
      <c r="B1576" s="100" t="s">
        <v>326</v>
      </c>
      <c r="C1576" s="12" t="s">
        <v>25</v>
      </c>
      <c r="D1576" s="10">
        <v>1</v>
      </c>
      <c r="E1576" s="44"/>
      <c r="F1576" s="20"/>
      <c r="G1576" s="20"/>
      <c r="K1576" s="28"/>
    </row>
    <row r="1577" spans="1:12" ht="30" thickTop="1" thickBot="1" x14ac:dyDescent="0.35">
      <c r="A1577" s="70" t="s">
        <v>3</v>
      </c>
      <c r="B1577" s="71" t="s">
        <v>4</v>
      </c>
      <c r="C1577" s="71" t="s">
        <v>0</v>
      </c>
      <c r="D1577" s="71" t="s">
        <v>5</v>
      </c>
      <c r="E1577" s="71" t="s">
        <v>6</v>
      </c>
      <c r="F1577" s="71" t="s">
        <v>7</v>
      </c>
      <c r="G1577" s="33" t="s">
        <v>8</v>
      </c>
    </row>
    <row r="1578" spans="1:12" ht="15" thickTop="1" x14ac:dyDescent="0.3">
      <c r="A1578" s="20"/>
      <c r="B1578" s="73" t="s">
        <v>9</v>
      </c>
      <c r="C1578" s="74"/>
      <c r="D1578" s="74"/>
      <c r="E1578" s="74"/>
      <c r="F1578" s="74"/>
      <c r="G1578" s="34"/>
    </row>
    <row r="1579" spans="1:12" ht="15" thickBot="1" x14ac:dyDescent="0.35">
      <c r="A1579" s="75" t="s">
        <v>10</v>
      </c>
      <c r="B1579" s="76" t="s">
        <v>426</v>
      </c>
      <c r="C1579" s="76" t="s">
        <v>40</v>
      </c>
      <c r="D1579" s="83">
        <v>0.7</v>
      </c>
      <c r="E1579" s="77">
        <v>40.36</v>
      </c>
      <c r="F1579" s="78">
        <f>PRODUCT(D1579:E1579)</f>
        <v>28.251999999999999</v>
      </c>
      <c r="G1579" s="34"/>
    </row>
    <row r="1580" spans="1:12" ht="15.6" thickTop="1" thickBot="1" x14ac:dyDescent="0.35">
      <c r="A1580" s="79">
        <v>1</v>
      </c>
      <c r="B1580" s="110" t="s">
        <v>13</v>
      </c>
      <c r="C1580" s="111"/>
      <c r="D1580" s="111"/>
      <c r="E1580" s="112"/>
      <c r="F1580" s="80">
        <f>SUM(F1579:F1579)</f>
        <v>28.251999999999999</v>
      </c>
      <c r="G1580" s="35">
        <f>SUM(F1580/F1588)</f>
        <v>0.45848244452998566</v>
      </c>
      <c r="I1580" s="45"/>
    </row>
    <row r="1581" spans="1:12" ht="15" thickTop="1" x14ac:dyDescent="0.3">
      <c r="A1581" s="20"/>
      <c r="B1581" s="81" t="s">
        <v>330</v>
      </c>
      <c r="C1581" s="76"/>
      <c r="D1581" s="76"/>
      <c r="E1581" s="76"/>
      <c r="F1581" s="82"/>
      <c r="G1581" s="36"/>
    </row>
    <row r="1582" spans="1:12" ht="29.4" thickBot="1" x14ac:dyDescent="0.35">
      <c r="A1582" s="75" t="s">
        <v>12</v>
      </c>
      <c r="B1582" s="76" t="s">
        <v>385</v>
      </c>
      <c r="C1582" s="76" t="s">
        <v>25</v>
      </c>
      <c r="D1582" s="83">
        <v>1</v>
      </c>
      <c r="E1582" s="78">
        <v>20.46</v>
      </c>
      <c r="F1582" s="78">
        <f>D1582*E1582</f>
        <v>20.46</v>
      </c>
      <c r="G1582" s="34"/>
      <c r="J1582" s="55"/>
      <c r="K1582" s="56"/>
      <c r="L1582" s="56"/>
    </row>
    <row r="1583" spans="1:12" ht="15.6" thickTop="1" thickBot="1" x14ac:dyDescent="0.35">
      <c r="A1583" s="79">
        <v>2</v>
      </c>
      <c r="B1583" s="110" t="s">
        <v>342</v>
      </c>
      <c r="C1583" s="111"/>
      <c r="D1583" s="111"/>
      <c r="E1583" s="112"/>
      <c r="F1583" s="80">
        <f>SUM(F1582)</f>
        <v>20.46</v>
      </c>
      <c r="G1583" s="35">
        <f>SUM(F1583/F1588)</f>
        <v>0.33203138946210914</v>
      </c>
    </row>
    <row r="1584" spans="1:12" ht="15.6" thickTop="1" thickBot="1" x14ac:dyDescent="0.35">
      <c r="A1584" s="84" t="s">
        <v>14</v>
      </c>
      <c r="B1584" s="110" t="s">
        <v>41</v>
      </c>
      <c r="C1584" s="111"/>
      <c r="D1584" s="111"/>
      <c r="E1584" s="112"/>
      <c r="F1584" s="85">
        <f>SUM(F1580,F1583)</f>
        <v>48.712000000000003</v>
      </c>
      <c r="G1584" s="15"/>
    </row>
    <row r="1585" spans="1:13" ht="15.6" thickTop="1" thickBot="1" x14ac:dyDescent="0.35">
      <c r="A1585" s="86">
        <v>3</v>
      </c>
      <c r="B1585" s="107" t="s">
        <v>15</v>
      </c>
      <c r="C1585" s="108"/>
      <c r="D1585" s="108"/>
      <c r="E1585" s="109"/>
      <c r="F1585" s="85">
        <f>SUM(F1584)*15%</f>
        <v>7.3068</v>
      </c>
      <c r="G1585" s="35">
        <f>SUM(F1585/F1588)</f>
        <v>0.11857707509881421</v>
      </c>
    </row>
    <row r="1586" spans="1:13" ht="15.6" thickTop="1" thickBot="1" x14ac:dyDescent="0.35">
      <c r="A1586" s="84" t="s">
        <v>16</v>
      </c>
      <c r="B1586" s="110" t="s">
        <v>42</v>
      </c>
      <c r="C1586" s="111"/>
      <c r="D1586" s="111"/>
      <c r="E1586" s="112"/>
      <c r="F1586" s="87">
        <f>SUM(F1584:F1585)</f>
        <v>56.018800000000006</v>
      </c>
    </row>
    <row r="1587" spans="1:13" ht="15.6" thickTop="1" thickBot="1" x14ac:dyDescent="0.35">
      <c r="A1587" s="86">
        <v>4</v>
      </c>
      <c r="B1587" s="107" t="s">
        <v>17</v>
      </c>
      <c r="C1587" s="108"/>
      <c r="D1587" s="108"/>
      <c r="E1587" s="109"/>
      <c r="F1587" s="85">
        <f>SUM(F1586)*10%</f>
        <v>5.6018800000000013</v>
      </c>
      <c r="G1587" s="35">
        <f>SUM(F1587/F1588)</f>
        <v>9.0909090909090925E-2</v>
      </c>
      <c r="I1587" s="31"/>
      <c r="J1587" s="66"/>
      <c r="K1587" s="66"/>
      <c r="L1587" s="66"/>
    </row>
    <row r="1588" spans="1:13" ht="15.6" thickTop="1" thickBot="1" x14ac:dyDescent="0.35">
      <c r="A1588" s="84" t="s">
        <v>18</v>
      </c>
      <c r="B1588" s="110" t="s">
        <v>19</v>
      </c>
      <c r="C1588" s="111"/>
      <c r="D1588" s="111"/>
      <c r="E1588" s="112"/>
      <c r="F1588" s="87">
        <f>SUM(F1586:F1587)</f>
        <v>61.620680000000007</v>
      </c>
      <c r="G1588" s="37">
        <f>SUM(G1580,G1583,G1585,G1587)</f>
        <v>0.99999999999999989</v>
      </c>
      <c r="I1588" s="31"/>
      <c r="L1588" s="63"/>
    </row>
    <row r="1589" spans="1:13" ht="15.6" thickTop="1" thickBot="1" x14ac:dyDescent="0.35">
      <c r="A1589" s="38"/>
      <c r="B1589" s="14"/>
      <c r="C1589" s="14"/>
      <c r="D1589" s="14"/>
      <c r="E1589" s="14"/>
      <c r="F1589" s="42"/>
      <c r="G1589" s="41"/>
      <c r="I1589" s="31"/>
      <c r="J1589" s="53"/>
      <c r="K1589" s="43"/>
      <c r="L1589" s="43"/>
    </row>
    <row r="1590" spans="1:13" ht="44.4" thickTop="1" thickBot="1" x14ac:dyDescent="0.35">
      <c r="A1590" s="70" t="s">
        <v>2</v>
      </c>
      <c r="B1590" s="71" t="s">
        <v>1</v>
      </c>
      <c r="C1590" s="72" t="s">
        <v>0</v>
      </c>
      <c r="D1590" s="33" t="s">
        <v>20</v>
      </c>
      <c r="E1590" s="44"/>
      <c r="F1590" s="20"/>
      <c r="G1590" s="20"/>
      <c r="K1590" s="28"/>
    </row>
    <row r="1591" spans="1:13" ht="37.5" customHeight="1" thickTop="1" thickBot="1" x14ac:dyDescent="0.35">
      <c r="A1591" s="7" t="s">
        <v>316</v>
      </c>
      <c r="B1591" s="101" t="s">
        <v>153</v>
      </c>
      <c r="C1591" s="8" t="s">
        <v>26</v>
      </c>
      <c r="D1591" s="9">
        <v>1</v>
      </c>
      <c r="E1591" s="44"/>
      <c r="F1591" s="20"/>
      <c r="G1591" s="20"/>
      <c r="K1591" s="28"/>
    </row>
    <row r="1592" spans="1:13" ht="30" thickTop="1" thickBot="1" x14ac:dyDescent="0.35">
      <c r="A1592" s="70" t="s">
        <v>3</v>
      </c>
      <c r="B1592" s="71" t="s">
        <v>4</v>
      </c>
      <c r="C1592" s="71" t="s">
        <v>0</v>
      </c>
      <c r="D1592" s="71" t="s">
        <v>5</v>
      </c>
      <c r="E1592" s="71" t="s">
        <v>6</v>
      </c>
      <c r="F1592" s="71" t="s">
        <v>7</v>
      </c>
      <c r="G1592" s="33" t="s">
        <v>8</v>
      </c>
    </row>
    <row r="1593" spans="1:13" ht="15" thickTop="1" x14ac:dyDescent="0.3">
      <c r="A1593" s="20"/>
      <c r="B1593" s="73" t="s">
        <v>9</v>
      </c>
      <c r="C1593" s="74"/>
      <c r="D1593" s="74"/>
      <c r="E1593" s="74"/>
      <c r="F1593" s="74"/>
      <c r="G1593" s="34"/>
    </row>
    <row r="1594" spans="1:13" ht="15" thickBot="1" x14ac:dyDescent="0.35">
      <c r="A1594" s="75" t="s">
        <v>10</v>
      </c>
      <c r="B1594" s="76" t="s">
        <v>426</v>
      </c>
      <c r="C1594" s="76" t="s">
        <v>40</v>
      </c>
      <c r="D1594" s="76">
        <v>0.25</v>
      </c>
      <c r="E1594" s="77">
        <v>40.36</v>
      </c>
      <c r="F1594" s="78">
        <f>PRODUCT(D1594:E1594)</f>
        <v>10.09</v>
      </c>
      <c r="G1594" s="34"/>
    </row>
    <row r="1595" spans="1:13" ht="15.6" thickTop="1" thickBot="1" x14ac:dyDescent="0.35">
      <c r="A1595" s="79">
        <v>1</v>
      </c>
      <c r="B1595" s="110" t="s">
        <v>13</v>
      </c>
      <c r="C1595" s="111"/>
      <c r="D1595" s="111"/>
      <c r="E1595" s="112"/>
      <c r="F1595" s="80">
        <f>SUM(F1594:F1594)</f>
        <v>10.09</v>
      </c>
      <c r="G1595" s="35">
        <f>SUM(F1595/F1603)</f>
        <v>0.65919707313886255</v>
      </c>
      <c r="I1595" s="45"/>
    </row>
    <row r="1596" spans="1:13" ht="15" thickTop="1" x14ac:dyDescent="0.3">
      <c r="A1596" s="20"/>
      <c r="B1596" s="81" t="s">
        <v>330</v>
      </c>
      <c r="C1596" s="76"/>
      <c r="D1596" s="76"/>
      <c r="E1596" s="76"/>
      <c r="F1596" s="82"/>
      <c r="G1596" s="36"/>
    </row>
    <row r="1597" spans="1:13" ht="29.4" thickBot="1" x14ac:dyDescent="0.35">
      <c r="A1597" s="75" t="s">
        <v>12</v>
      </c>
      <c r="B1597" s="76" t="s">
        <v>386</v>
      </c>
      <c r="C1597" s="76" t="s">
        <v>25</v>
      </c>
      <c r="D1597" s="83">
        <v>1</v>
      </c>
      <c r="E1597" s="78">
        <v>2.0099999999999998</v>
      </c>
      <c r="F1597" s="78">
        <f>D1597*E1597</f>
        <v>2.0099999999999998</v>
      </c>
      <c r="G1597" s="34"/>
      <c r="J1597" s="55"/>
      <c r="K1597" s="56"/>
      <c r="L1597" s="56"/>
    </row>
    <row r="1598" spans="1:13" ht="15.6" thickTop="1" thickBot="1" x14ac:dyDescent="0.35">
      <c r="A1598" s="79">
        <v>2</v>
      </c>
      <c r="B1598" s="110" t="s">
        <v>342</v>
      </c>
      <c r="C1598" s="111"/>
      <c r="D1598" s="111"/>
      <c r="E1598" s="112"/>
      <c r="F1598" s="80">
        <f>SUM(F1597)</f>
        <v>2.0099999999999998</v>
      </c>
      <c r="G1598" s="35">
        <f>SUM(F1598/F1603)</f>
        <v>0.13131676085323227</v>
      </c>
      <c r="M1598" s="31"/>
    </row>
    <row r="1599" spans="1:13" ht="15.6" thickTop="1" thickBot="1" x14ac:dyDescent="0.35">
      <c r="A1599" s="84" t="s">
        <v>14</v>
      </c>
      <c r="B1599" s="110" t="s">
        <v>41</v>
      </c>
      <c r="C1599" s="111"/>
      <c r="D1599" s="111"/>
      <c r="E1599" s="112"/>
      <c r="F1599" s="85">
        <f>SUM(F1595,F1598)</f>
        <v>12.1</v>
      </c>
      <c r="G1599" s="15"/>
      <c r="M1599" s="31"/>
    </row>
    <row r="1600" spans="1:13" ht="15.6" thickTop="1" thickBot="1" x14ac:dyDescent="0.35">
      <c r="A1600" s="86">
        <v>3</v>
      </c>
      <c r="B1600" s="107" t="s">
        <v>15</v>
      </c>
      <c r="C1600" s="108"/>
      <c r="D1600" s="108"/>
      <c r="E1600" s="109"/>
      <c r="F1600" s="85">
        <f>SUM(F1599)*15%</f>
        <v>1.8149999999999999</v>
      </c>
      <c r="G1600" s="35">
        <f>SUM(F1600/F1603)</f>
        <v>0.11857707509881422</v>
      </c>
    </row>
    <row r="1601" spans="1:13" ht="15.6" thickTop="1" thickBot="1" x14ac:dyDescent="0.35">
      <c r="A1601" s="84" t="s">
        <v>16</v>
      </c>
      <c r="B1601" s="110" t="s">
        <v>42</v>
      </c>
      <c r="C1601" s="111"/>
      <c r="D1601" s="111"/>
      <c r="E1601" s="112"/>
      <c r="F1601" s="87">
        <f>SUM(F1599:F1600)</f>
        <v>13.914999999999999</v>
      </c>
      <c r="M1601" s="61"/>
    </row>
    <row r="1602" spans="1:13" ht="15.6" thickTop="1" thickBot="1" x14ac:dyDescent="0.35">
      <c r="A1602" s="86">
        <v>4</v>
      </c>
      <c r="B1602" s="107" t="s">
        <v>17</v>
      </c>
      <c r="C1602" s="108"/>
      <c r="D1602" s="108"/>
      <c r="E1602" s="109"/>
      <c r="F1602" s="85">
        <f>SUM(F1601)*10%</f>
        <v>1.3915</v>
      </c>
      <c r="G1602" s="35">
        <f>SUM(F1602/F1603)</f>
        <v>9.0909090909090912E-2</v>
      </c>
      <c r="H1602" s="31"/>
      <c r="I1602" s="31"/>
      <c r="J1602" s="66"/>
      <c r="K1602" s="66"/>
      <c r="L1602" s="66"/>
    </row>
    <row r="1603" spans="1:13" ht="15.6" thickTop="1" thickBot="1" x14ac:dyDescent="0.35">
      <c r="A1603" s="84" t="s">
        <v>18</v>
      </c>
      <c r="B1603" s="110" t="s">
        <v>19</v>
      </c>
      <c r="C1603" s="111"/>
      <c r="D1603" s="111"/>
      <c r="E1603" s="112"/>
      <c r="F1603" s="87">
        <f>SUM(F1601:F1602)</f>
        <v>15.3065</v>
      </c>
      <c r="G1603" s="37">
        <f>SUM(G1595,G1598,G1600,G1602)</f>
        <v>1</v>
      </c>
      <c r="I1603" s="31"/>
      <c r="L1603" s="63"/>
    </row>
    <row r="1604" spans="1:13" ht="15.6" thickTop="1" thickBot="1" x14ac:dyDescent="0.35">
      <c r="A1604" s="38"/>
      <c r="B1604" s="14"/>
      <c r="C1604" s="14"/>
      <c r="D1604" s="14"/>
      <c r="E1604" s="14"/>
      <c r="F1604" s="42"/>
      <c r="G1604" s="41"/>
      <c r="I1604" s="31"/>
      <c r="J1604" s="53"/>
      <c r="K1604" s="43"/>
      <c r="L1604" s="43"/>
    </row>
    <row r="1605" spans="1:13" ht="44.4" thickTop="1" thickBot="1" x14ac:dyDescent="0.35">
      <c r="A1605" s="70" t="s">
        <v>2</v>
      </c>
      <c r="B1605" s="71" t="s">
        <v>1</v>
      </c>
      <c r="C1605" s="72" t="s">
        <v>0</v>
      </c>
      <c r="D1605" s="33" t="s">
        <v>20</v>
      </c>
      <c r="E1605" s="44"/>
      <c r="F1605" s="20"/>
      <c r="G1605" s="20"/>
      <c r="K1605" s="28"/>
    </row>
    <row r="1606" spans="1:13" ht="58.8" thickTop="1" thickBot="1" x14ac:dyDescent="0.35">
      <c r="A1606" s="7" t="s">
        <v>317</v>
      </c>
      <c r="B1606" s="102" t="s">
        <v>62</v>
      </c>
      <c r="C1606" s="8" t="s">
        <v>25</v>
      </c>
      <c r="D1606" s="9">
        <v>1</v>
      </c>
      <c r="E1606" s="44"/>
      <c r="F1606" s="20"/>
      <c r="G1606" s="20"/>
      <c r="K1606" s="28"/>
    </row>
    <row r="1607" spans="1:13" ht="30" thickTop="1" thickBot="1" x14ac:dyDescent="0.35">
      <c r="A1607" s="70" t="s">
        <v>3</v>
      </c>
      <c r="B1607" s="71" t="s">
        <v>4</v>
      </c>
      <c r="C1607" s="71" t="s">
        <v>0</v>
      </c>
      <c r="D1607" s="71" t="s">
        <v>5</v>
      </c>
      <c r="E1607" s="71" t="s">
        <v>6</v>
      </c>
      <c r="F1607" s="71" t="s">
        <v>7</v>
      </c>
      <c r="G1607" s="33" t="s">
        <v>8</v>
      </c>
    </row>
    <row r="1608" spans="1:13" ht="15" thickTop="1" x14ac:dyDescent="0.3">
      <c r="A1608" s="20"/>
      <c r="B1608" s="73" t="s">
        <v>9</v>
      </c>
      <c r="C1608" s="74"/>
      <c r="D1608" s="74"/>
      <c r="E1608" s="74"/>
      <c r="F1608" s="74"/>
      <c r="G1608" s="34"/>
    </row>
    <row r="1609" spans="1:13" ht="15" thickBot="1" x14ac:dyDescent="0.35">
      <c r="A1609" s="75" t="s">
        <v>10</v>
      </c>
      <c r="B1609" s="76" t="s">
        <v>426</v>
      </c>
      <c r="C1609" s="76" t="s">
        <v>40</v>
      </c>
      <c r="D1609" s="83">
        <v>30</v>
      </c>
      <c r="E1609" s="77">
        <v>40.36</v>
      </c>
      <c r="F1609" s="78">
        <f>PRODUCT(D1609:E1609)</f>
        <v>1210.8</v>
      </c>
      <c r="G1609" s="34"/>
    </row>
    <row r="1610" spans="1:13" ht="15.6" thickTop="1" thickBot="1" x14ac:dyDescent="0.35">
      <c r="A1610" s="79">
        <v>1</v>
      </c>
      <c r="B1610" s="110" t="s">
        <v>13</v>
      </c>
      <c r="C1610" s="111"/>
      <c r="D1610" s="111"/>
      <c r="E1610" s="112"/>
      <c r="F1610" s="80">
        <f>SUM(F1609:F1609)</f>
        <v>1210.8</v>
      </c>
      <c r="G1610" s="35">
        <f>SUM(F1610/F1618)</f>
        <v>0.67366320167060467</v>
      </c>
      <c r="I1610" s="45"/>
    </row>
    <row r="1611" spans="1:13" ht="15" thickTop="1" x14ac:dyDescent="0.3">
      <c r="A1611" s="20"/>
      <c r="B1611" s="81" t="s">
        <v>330</v>
      </c>
      <c r="C1611" s="76"/>
      <c r="D1611" s="76"/>
      <c r="E1611" s="76"/>
      <c r="F1611" s="82"/>
      <c r="G1611" s="36"/>
    </row>
    <row r="1612" spans="1:13" ht="15" thickBot="1" x14ac:dyDescent="0.35">
      <c r="A1612" s="75" t="s">
        <v>12</v>
      </c>
      <c r="B1612" s="76" t="s">
        <v>387</v>
      </c>
      <c r="C1612" s="76" t="s">
        <v>25</v>
      </c>
      <c r="D1612" s="83">
        <v>1</v>
      </c>
      <c r="E1612" s="78">
        <v>210.02</v>
      </c>
      <c r="F1612" s="78">
        <f>D1612*E1612</f>
        <v>210.02</v>
      </c>
      <c r="G1612" s="34"/>
      <c r="J1612" s="55"/>
      <c r="K1612" s="56"/>
      <c r="L1612" s="56"/>
    </row>
    <row r="1613" spans="1:13" ht="15.6" thickTop="1" thickBot="1" x14ac:dyDescent="0.35">
      <c r="A1613" s="79">
        <v>2</v>
      </c>
      <c r="B1613" s="110" t="s">
        <v>342</v>
      </c>
      <c r="C1613" s="111"/>
      <c r="D1613" s="111"/>
      <c r="E1613" s="112"/>
      <c r="F1613" s="80">
        <f>SUM(F1612)</f>
        <v>210.02</v>
      </c>
      <c r="G1613" s="35">
        <f>SUM(F1613/F1618)</f>
        <v>0.11685063232149025</v>
      </c>
      <c r="M1613" s="31"/>
    </row>
    <row r="1614" spans="1:13" ht="15.6" thickTop="1" thickBot="1" x14ac:dyDescent="0.35">
      <c r="A1614" s="84" t="s">
        <v>14</v>
      </c>
      <c r="B1614" s="110" t="s">
        <v>41</v>
      </c>
      <c r="C1614" s="111"/>
      <c r="D1614" s="111"/>
      <c r="E1614" s="112"/>
      <c r="F1614" s="85">
        <f>SUM(F1610,F1613)</f>
        <v>1420.82</v>
      </c>
      <c r="G1614" s="15"/>
      <c r="M1614" s="31"/>
    </row>
    <row r="1615" spans="1:13" ht="15.6" thickTop="1" thickBot="1" x14ac:dyDescent="0.35">
      <c r="A1615" s="86">
        <v>3</v>
      </c>
      <c r="B1615" s="107" t="s">
        <v>15</v>
      </c>
      <c r="C1615" s="108"/>
      <c r="D1615" s="108"/>
      <c r="E1615" s="109"/>
      <c r="F1615" s="85">
        <f>SUM(F1614)*15%</f>
        <v>213.12299999999999</v>
      </c>
      <c r="G1615" s="35">
        <f>SUM(F1615/F1618)</f>
        <v>0.11857707509881422</v>
      </c>
    </row>
    <row r="1616" spans="1:13" ht="15.6" thickTop="1" thickBot="1" x14ac:dyDescent="0.35">
      <c r="A1616" s="84" t="s">
        <v>16</v>
      </c>
      <c r="B1616" s="110" t="s">
        <v>42</v>
      </c>
      <c r="C1616" s="111"/>
      <c r="D1616" s="111"/>
      <c r="E1616" s="112"/>
      <c r="F1616" s="87">
        <f>SUM(F1614:F1615)</f>
        <v>1633.943</v>
      </c>
      <c r="M1616" s="43"/>
    </row>
    <row r="1617" spans="1:12" ht="15.6" thickTop="1" thickBot="1" x14ac:dyDescent="0.35">
      <c r="A1617" s="86">
        <v>4</v>
      </c>
      <c r="B1617" s="107" t="s">
        <v>17</v>
      </c>
      <c r="C1617" s="108"/>
      <c r="D1617" s="108"/>
      <c r="E1617" s="109"/>
      <c r="F1617" s="85">
        <f>SUM(F1616)*10%</f>
        <v>163.39430000000002</v>
      </c>
      <c r="G1617" s="35">
        <f>SUM(F1617/F1618)</f>
        <v>9.0909090909090925E-2</v>
      </c>
      <c r="I1617" s="31"/>
    </row>
    <row r="1618" spans="1:12" ht="15.6" thickTop="1" thickBot="1" x14ac:dyDescent="0.35">
      <c r="A1618" s="84" t="s">
        <v>18</v>
      </c>
      <c r="B1618" s="110" t="s">
        <v>19</v>
      </c>
      <c r="C1618" s="111"/>
      <c r="D1618" s="111"/>
      <c r="E1618" s="112"/>
      <c r="F1618" s="87">
        <f>SUM(F1616:F1617)</f>
        <v>1797.3372999999999</v>
      </c>
      <c r="G1618" s="37">
        <f>SUM(G1610,G1613,G1615,G1617)</f>
        <v>1</v>
      </c>
      <c r="I1618" s="31"/>
      <c r="L1618" s="61"/>
    </row>
    <row r="1619" spans="1:12" ht="15" thickTop="1" x14ac:dyDescent="0.3">
      <c r="A1619" s="38"/>
      <c r="B1619" s="14"/>
      <c r="C1619" s="14"/>
      <c r="D1619" s="14"/>
      <c r="E1619" s="14"/>
      <c r="F1619" s="42"/>
      <c r="G1619" s="41"/>
      <c r="I1619" s="31"/>
      <c r="J1619" s="53"/>
      <c r="K1619" s="43"/>
      <c r="L1619" s="43"/>
    </row>
    <row r="1620" spans="1:12" ht="14.25" customHeight="1" x14ac:dyDescent="0.3">
      <c r="A1620" s="106" t="s">
        <v>318</v>
      </c>
      <c r="B1620" s="106"/>
      <c r="C1620" s="106"/>
      <c r="D1620" s="106"/>
      <c r="E1620" s="106"/>
      <c r="F1620" s="106"/>
      <c r="G1620" s="106"/>
    </row>
    <row r="1621" spans="1:12" ht="15" thickBot="1" x14ac:dyDescent="0.35"/>
    <row r="1622" spans="1:12" ht="44.4" thickTop="1" thickBot="1" x14ac:dyDescent="0.35">
      <c r="A1622" s="70" t="s">
        <v>2</v>
      </c>
      <c r="B1622" s="71" t="s">
        <v>1</v>
      </c>
      <c r="C1622" s="72" t="s">
        <v>0</v>
      </c>
      <c r="D1622" s="33" t="s">
        <v>20</v>
      </c>
      <c r="E1622" s="44"/>
      <c r="F1622" s="20"/>
      <c r="G1622" s="20"/>
      <c r="K1622" s="28"/>
    </row>
    <row r="1623" spans="1:12" ht="30" thickTop="1" thickBot="1" x14ac:dyDescent="0.35">
      <c r="A1623" s="1" t="s">
        <v>319</v>
      </c>
      <c r="B1623" s="2" t="s">
        <v>154</v>
      </c>
      <c r="C1623" s="4" t="s">
        <v>25</v>
      </c>
      <c r="D1623" s="3">
        <v>1</v>
      </c>
      <c r="E1623" s="44"/>
      <c r="F1623" s="20"/>
      <c r="G1623" s="20"/>
      <c r="K1623" s="28"/>
    </row>
    <row r="1624" spans="1:12" ht="30" thickTop="1" thickBot="1" x14ac:dyDescent="0.35">
      <c r="A1624" s="70" t="s">
        <v>3</v>
      </c>
      <c r="B1624" s="71" t="s">
        <v>4</v>
      </c>
      <c r="C1624" s="71" t="s">
        <v>0</v>
      </c>
      <c r="D1624" s="71" t="s">
        <v>5</v>
      </c>
      <c r="E1624" s="71" t="s">
        <v>6</v>
      </c>
      <c r="F1624" s="71" t="s">
        <v>7</v>
      </c>
      <c r="G1624" s="33" t="s">
        <v>8</v>
      </c>
    </row>
    <row r="1625" spans="1:12" ht="15" thickTop="1" x14ac:dyDescent="0.3">
      <c r="A1625" s="20"/>
      <c r="B1625" s="73" t="s">
        <v>9</v>
      </c>
      <c r="C1625" s="74"/>
      <c r="D1625" s="74"/>
      <c r="E1625" s="74"/>
      <c r="F1625" s="74"/>
      <c r="G1625" s="34"/>
    </row>
    <row r="1626" spans="1:12" ht="15" thickBot="1" x14ac:dyDescent="0.35">
      <c r="A1626" s="75" t="s">
        <v>10</v>
      </c>
      <c r="B1626" s="76" t="s">
        <v>426</v>
      </c>
      <c r="C1626" s="76" t="s">
        <v>40</v>
      </c>
      <c r="D1626" s="83">
        <v>2.2000000000000002</v>
      </c>
      <c r="E1626" s="77">
        <v>40.36</v>
      </c>
      <c r="F1626" s="78">
        <f>PRODUCT(D1626:E1626)</f>
        <v>88.792000000000002</v>
      </c>
      <c r="G1626" s="34"/>
    </row>
    <row r="1627" spans="1:12" ht="15.6" thickTop="1" thickBot="1" x14ac:dyDescent="0.35">
      <c r="A1627" s="79">
        <v>1</v>
      </c>
      <c r="B1627" s="110" t="s">
        <v>13</v>
      </c>
      <c r="C1627" s="111"/>
      <c r="D1627" s="111"/>
      <c r="E1627" s="112"/>
      <c r="F1627" s="80">
        <f>SUM(F1626:F1626)</f>
        <v>88.792000000000002</v>
      </c>
      <c r="G1627" s="35">
        <f>SUM(F1627/F1635)</f>
        <v>0.45840117258020457</v>
      </c>
      <c r="I1627" s="45"/>
    </row>
    <row r="1628" spans="1:12" ht="15" thickTop="1" x14ac:dyDescent="0.3">
      <c r="A1628" s="20"/>
      <c r="B1628" s="81" t="s">
        <v>330</v>
      </c>
      <c r="C1628" s="76"/>
      <c r="D1628" s="76"/>
      <c r="E1628" s="76"/>
      <c r="F1628" s="82"/>
      <c r="G1628" s="36"/>
    </row>
    <row r="1629" spans="1:12" ht="29.4" thickBot="1" x14ac:dyDescent="0.35">
      <c r="A1629" s="75" t="s">
        <v>12</v>
      </c>
      <c r="B1629" s="76" t="s">
        <v>388</v>
      </c>
      <c r="C1629" s="76" t="s">
        <v>25</v>
      </c>
      <c r="D1629" s="83">
        <v>1</v>
      </c>
      <c r="E1629" s="78">
        <v>64.33</v>
      </c>
      <c r="F1629" s="78">
        <f>D1629*E1629</f>
        <v>64.33</v>
      </c>
      <c r="G1629" s="34"/>
      <c r="J1629" s="55"/>
      <c r="K1629" s="56"/>
      <c r="L1629" s="56"/>
    </row>
    <row r="1630" spans="1:12" ht="15.6" thickTop="1" thickBot="1" x14ac:dyDescent="0.35">
      <c r="A1630" s="79">
        <v>2</v>
      </c>
      <c r="B1630" s="110" t="s">
        <v>342</v>
      </c>
      <c r="C1630" s="111"/>
      <c r="D1630" s="111"/>
      <c r="E1630" s="112"/>
      <c r="F1630" s="80">
        <f>SUM(F1629)</f>
        <v>64.33</v>
      </c>
      <c r="G1630" s="35">
        <f>SUM(F1630/F1635)</f>
        <v>0.33211266141189028</v>
      </c>
    </row>
    <row r="1631" spans="1:12" ht="15.6" thickTop="1" thickBot="1" x14ac:dyDescent="0.35">
      <c r="A1631" s="84" t="s">
        <v>14</v>
      </c>
      <c r="B1631" s="110" t="s">
        <v>41</v>
      </c>
      <c r="C1631" s="111"/>
      <c r="D1631" s="111"/>
      <c r="E1631" s="112"/>
      <c r="F1631" s="85">
        <f>SUM(F1627,F1630)</f>
        <v>153.12200000000001</v>
      </c>
      <c r="G1631" s="15"/>
    </row>
    <row r="1632" spans="1:12" ht="15.6" thickTop="1" thickBot="1" x14ac:dyDescent="0.35">
      <c r="A1632" s="86">
        <v>3</v>
      </c>
      <c r="B1632" s="107" t="s">
        <v>15</v>
      </c>
      <c r="C1632" s="108"/>
      <c r="D1632" s="108"/>
      <c r="E1632" s="109"/>
      <c r="F1632" s="85">
        <f>SUM(F1631)*15%</f>
        <v>22.968300000000003</v>
      </c>
      <c r="G1632" s="35">
        <f>SUM(F1632/F1635)</f>
        <v>0.11857707509881424</v>
      </c>
    </row>
    <row r="1633" spans="1:12" ht="15.6" thickTop="1" thickBot="1" x14ac:dyDescent="0.35">
      <c r="A1633" s="84" t="s">
        <v>16</v>
      </c>
      <c r="B1633" s="110" t="s">
        <v>42</v>
      </c>
      <c r="C1633" s="111"/>
      <c r="D1633" s="111"/>
      <c r="E1633" s="112"/>
      <c r="F1633" s="87">
        <f>SUM(F1631:F1632)</f>
        <v>176.09030000000001</v>
      </c>
    </row>
    <row r="1634" spans="1:12" ht="15.6" thickTop="1" thickBot="1" x14ac:dyDescent="0.35">
      <c r="A1634" s="86">
        <v>4</v>
      </c>
      <c r="B1634" s="107" t="s">
        <v>17</v>
      </c>
      <c r="C1634" s="108"/>
      <c r="D1634" s="108"/>
      <c r="E1634" s="109"/>
      <c r="F1634" s="85">
        <f>SUM(F1633)*10%</f>
        <v>17.609030000000001</v>
      </c>
      <c r="G1634" s="35">
        <f>SUM(F1634/F1635)</f>
        <v>9.0909090909090912E-2</v>
      </c>
      <c r="I1634" s="31"/>
    </row>
    <row r="1635" spans="1:12" ht="15.6" thickTop="1" thickBot="1" x14ac:dyDescent="0.35">
      <c r="A1635" s="84" t="s">
        <v>18</v>
      </c>
      <c r="B1635" s="110" t="s">
        <v>19</v>
      </c>
      <c r="C1635" s="111"/>
      <c r="D1635" s="111"/>
      <c r="E1635" s="112"/>
      <c r="F1635" s="87">
        <f>SUM(F1633:F1634)</f>
        <v>193.69933</v>
      </c>
      <c r="G1635" s="37">
        <f>SUM(G1627,G1630,G1632,G1634)</f>
        <v>1</v>
      </c>
      <c r="I1635" s="31"/>
      <c r="L1635" s="61"/>
    </row>
    <row r="1636" spans="1:12" s="13" customFormat="1" ht="15.6" thickTop="1" thickBot="1" x14ac:dyDescent="0.35">
      <c r="A1636" s="38"/>
      <c r="B1636" s="14"/>
      <c r="C1636" s="14"/>
      <c r="D1636" s="14"/>
      <c r="E1636" s="14"/>
      <c r="F1636" s="52"/>
      <c r="H1636" s="27"/>
      <c r="I1636" s="58"/>
      <c r="J1636" s="39"/>
      <c r="K1636" s="39"/>
    </row>
    <row r="1637" spans="1:12" ht="44.4" thickTop="1" thickBot="1" x14ac:dyDescent="0.35">
      <c r="A1637" s="70" t="s">
        <v>2</v>
      </c>
      <c r="B1637" s="71" t="s">
        <v>1</v>
      </c>
      <c r="C1637" s="72" t="s">
        <v>0</v>
      </c>
      <c r="D1637" s="33" t="s">
        <v>20</v>
      </c>
      <c r="E1637" s="44"/>
      <c r="F1637" s="20"/>
      <c r="G1637" s="20"/>
      <c r="K1637" s="28"/>
    </row>
    <row r="1638" spans="1:12" ht="15.6" thickTop="1" thickBot="1" x14ac:dyDescent="0.35">
      <c r="A1638" s="1" t="s">
        <v>320</v>
      </c>
      <c r="B1638" s="2" t="s">
        <v>129</v>
      </c>
      <c r="C1638" s="4" t="s">
        <v>25</v>
      </c>
      <c r="D1638" s="3">
        <v>1</v>
      </c>
      <c r="E1638" s="44"/>
      <c r="F1638" s="20"/>
      <c r="G1638" s="20"/>
      <c r="K1638" s="28"/>
    </row>
    <row r="1639" spans="1:12" ht="30" thickTop="1" thickBot="1" x14ac:dyDescent="0.35">
      <c r="A1639" s="70" t="s">
        <v>3</v>
      </c>
      <c r="B1639" s="71" t="s">
        <v>4</v>
      </c>
      <c r="C1639" s="71" t="s">
        <v>0</v>
      </c>
      <c r="D1639" s="71" t="s">
        <v>5</v>
      </c>
      <c r="E1639" s="71" t="s">
        <v>6</v>
      </c>
      <c r="F1639" s="71" t="s">
        <v>7</v>
      </c>
      <c r="G1639" s="33" t="s">
        <v>8</v>
      </c>
    </row>
    <row r="1640" spans="1:12" ht="15" thickTop="1" x14ac:dyDescent="0.3">
      <c r="A1640" s="20"/>
      <c r="B1640" s="73" t="s">
        <v>9</v>
      </c>
      <c r="C1640" s="74"/>
      <c r="D1640" s="74"/>
      <c r="E1640" s="74"/>
      <c r="F1640" s="74"/>
      <c r="G1640" s="34"/>
    </row>
    <row r="1641" spans="1:12" ht="15" thickBot="1" x14ac:dyDescent="0.35">
      <c r="A1641" s="75" t="s">
        <v>10</v>
      </c>
      <c r="B1641" s="76" t="s">
        <v>426</v>
      </c>
      <c r="C1641" s="76" t="s">
        <v>40</v>
      </c>
      <c r="D1641" s="83">
        <v>1.9</v>
      </c>
      <c r="E1641" s="77">
        <v>40.36</v>
      </c>
      <c r="F1641" s="78">
        <f>PRODUCT(D1641:E1641)</f>
        <v>76.683999999999997</v>
      </c>
      <c r="G1641" s="34"/>
    </row>
    <row r="1642" spans="1:12" ht="15.6" thickTop="1" thickBot="1" x14ac:dyDescent="0.35">
      <c r="A1642" s="79">
        <v>1</v>
      </c>
      <c r="B1642" s="110" t="s">
        <v>13</v>
      </c>
      <c r="C1642" s="111"/>
      <c r="D1642" s="111"/>
      <c r="E1642" s="112"/>
      <c r="F1642" s="80">
        <f>SUM(F1641:F1641)</f>
        <v>76.683999999999997</v>
      </c>
      <c r="G1642" s="35">
        <f>SUM(F1642/F1650)</f>
        <v>0.5316403813745334</v>
      </c>
      <c r="I1642" s="45"/>
    </row>
    <row r="1643" spans="1:12" ht="15" thickTop="1" x14ac:dyDescent="0.3">
      <c r="A1643" s="20"/>
      <c r="B1643" s="81" t="s">
        <v>330</v>
      </c>
      <c r="C1643" s="76"/>
      <c r="D1643" s="76"/>
      <c r="E1643" s="76"/>
      <c r="F1643" s="82"/>
      <c r="G1643" s="36"/>
    </row>
    <row r="1644" spans="1:12" ht="29.4" thickBot="1" x14ac:dyDescent="0.35">
      <c r="A1644" s="75" t="s">
        <v>12</v>
      </c>
      <c r="B1644" s="76" t="s">
        <v>389</v>
      </c>
      <c r="C1644" s="76" t="s">
        <v>25</v>
      </c>
      <c r="D1644" s="83">
        <v>1</v>
      </c>
      <c r="E1644" s="78">
        <v>37.340000000000003</v>
      </c>
      <c r="F1644" s="78">
        <f>D1644*E1644</f>
        <v>37.340000000000003</v>
      </c>
      <c r="G1644" s="34"/>
      <c r="J1644" s="55"/>
      <c r="K1644" s="56"/>
      <c r="L1644" s="56"/>
    </row>
    <row r="1645" spans="1:12" ht="15.6" thickTop="1" thickBot="1" x14ac:dyDescent="0.35">
      <c r="A1645" s="79">
        <v>2</v>
      </c>
      <c r="B1645" s="110" t="s">
        <v>342</v>
      </c>
      <c r="C1645" s="111"/>
      <c r="D1645" s="111"/>
      <c r="E1645" s="112"/>
      <c r="F1645" s="80">
        <f>SUM(F1644)</f>
        <v>37.340000000000003</v>
      </c>
      <c r="G1645" s="35">
        <f>SUM(F1645/F1650)</f>
        <v>0.25887345261756139</v>
      </c>
    </row>
    <row r="1646" spans="1:12" ht="15.6" thickTop="1" thickBot="1" x14ac:dyDescent="0.35">
      <c r="A1646" s="84" t="s">
        <v>14</v>
      </c>
      <c r="B1646" s="110" t="s">
        <v>41</v>
      </c>
      <c r="C1646" s="111"/>
      <c r="D1646" s="111"/>
      <c r="E1646" s="112"/>
      <c r="F1646" s="85">
        <f>SUM(F1642,F1645)</f>
        <v>114.024</v>
      </c>
      <c r="G1646" s="15"/>
    </row>
    <row r="1647" spans="1:12" ht="15.6" thickTop="1" thickBot="1" x14ac:dyDescent="0.35">
      <c r="A1647" s="86">
        <v>3</v>
      </c>
      <c r="B1647" s="107" t="s">
        <v>15</v>
      </c>
      <c r="C1647" s="108"/>
      <c r="D1647" s="108"/>
      <c r="E1647" s="109"/>
      <c r="F1647" s="85">
        <f>SUM(F1646)*15%</f>
        <v>17.1036</v>
      </c>
      <c r="G1647" s="35">
        <f>SUM(F1647/F1650)</f>
        <v>0.11857707509881422</v>
      </c>
    </row>
    <row r="1648" spans="1:12" ht="15.6" thickTop="1" thickBot="1" x14ac:dyDescent="0.35">
      <c r="A1648" s="84" t="s">
        <v>16</v>
      </c>
      <c r="B1648" s="110" t="s">
        <v>42</v>
      </c>
      <c r="C1648" s="111"/>
      <c r="D1648" s="111"/>
      <c r="E1648" s="112"/>
      <c r="F1648" s="87">
        <f>SUM(F1646:F1647)</f>
        <v>131.1276</v>
      </c>
    </row>
    <row r="1649" spans="1:13" ht="15.6" thickTop="1" thickBot="1" x14ac:dyDescent="0.35">
      <c r="A1649" s="86">
        <v>4</v>
      </c>
      <c r="B1649" s="107" t="s">
        <v>17</v>
      </c>
      <c r="C1649" s="108"/>
      <c r="D1649" s="108"/>
      <c r="E1649" s="109"/>
      <c r="F1649" s="85">
        <f>SUM(F1648)*10%</f>
        <v>13.112760000000002</v>
      </c>
      <c r="G1649" s="35">
        <f>SUM(F1649/F1650)</f>
        <v>9.0909090909090912E-2</v>
      </c>
      <c r="I1649" s="31"/>
    </row>
    <row r="1650" spans="1:13" ht="15.6" thickTop="1" thickBot="1" x14ac:dyDescent="0.35">
      <c r="A1650" s="84" t="s">
        <v>18</v>
      </c>
      <c r="B1650" s="110" t="s">
        <v>19</v>
      </c>
      <c r="C1650" s="111"/>
      <c r="D1650" s="111"/>
      <c r="E1650" s="112"/>
      <c r="F1650" s="87">
        <f>SUM(F1648:F1649)</f>
        <v>144.24036000000001</v>
      </c>
      <c r="G1650" s="37">
        <f>SUM(G1642,G1645,G1647,G1649)</f>
        <v>0.99999999999999989</v>
      </c>
      <c r="I1650" s="31"/>
      <c r="L1650" s="61"/>
    </row>
    <row r="1651" spans="1:13" s="13" customFormat="1" ht="15.6" thickTop="1" thickBot="1" x14ac:dyDescent="0.35">
      <c r="A1651" s="38"/>
      <c r="B1651" s="14"/>
      <c r="C1651" s="14"/>
      <c r="D1651" s="14"/>
      <c r="E1651" s="14"/>
      <c r="F1651" s="52"/>
      <c r="H1651" s="27"/>
      <c r="I1651" s="58"/>
      <c r="J1651" s="39"/>
      <c r="K1651" s="39"/>
    </row>
    <row r="1652" spans="1:13" ht="44.4" thickTop="1" thickBot="1" x14ac:dyDescent="0.35">
      <c r="A1652" s="70" t="s">
        <v>2</v>
      </c>
      <c r="B1652" s="71" t="s">
        <v>1</v>
      </c>
      <c r="C1652" s="72" t="s">
        <v>0</v>
      </c>
      <c r="D1652" s="33" t="s">
        <v>20</v>
      </c>
      <c r="E1652" s="44"/>
      <c r="F1652" s="20"/>
      <c r="G1652" s="20"/>
      <c r="K1652" s="28"/>
    </row>
    <row r="1653" spans="1:13" ht="15.6" thickTop="1" thickBot="1" x14ac:dyDescent="0.35">
      <c r="A1653" s="1" t="s">
        <v>321</v>
      </c>
      <c r="B1653" s="2" t="s">
        <v>130</v>
      </c>
      <c r="C1653" s="4" t="s">
        <v>25</v>
      </c>
      <c r="D1653" s="3">
        <v>1</v>
      </c>
      <c r="E1653" s="44"/>
      <c r="F1653" s="20"/>
      <c r="G1653" s="20"/>
      <c r="K1653" s="28"/>
    </row>
    <row r="1654" spans="1:13" ht="30" thickTop="1" thickBot="1" x14ac:dyDescent="0.35">
      <c r="A1654" s="70" t="s">
        <v>3</v>
      </c>
      <c r="B1654" s="71" t="s">
        <v>4</v>
      </c>
      <c r="C1654" s="71" t="s">
        <v>0</v>
      </c>
      <c r="D1654" s="71" t="s">
        <v>5</v>
      </c>
      <c r="E1654" s="71" t="s">
        <v>6</v>
      </c>
      <c r="F1654" s="71" t="s">
        <v>7</v>
      </c>
      <c r="G1654" s="33" t="s">
        <v>8</v>
      </c>
    </row>
    <row r="1655" spans="1:13" ht="15" thickTop="1" x14ac:dyDescent="0.3">
      <c r="A1655" s="20"/>
      <c r="B1655" s="73" t="s">
        <v>9</v>
      </c>
      <c r="C1655" s="74"/>
      <c r="D1655" s="74"/>
      <c r="E1655" s="74"/>
      <c r="F1655" s="74"/>
      <c r="G1655" s="34"/>
    </row>
    <row r="1656" spans="1:13" ht="15" thickBot="1" x14ac:dyDescent="0.35">
      <c r="A1656" s="75" t="s">
        <v>10</v>
      </c>
      <c r="B1656" s="76" t="s">
        <v>426</v>
      </c>
      <c r="C1656" s="76" t="s">
        <v>40</v>
      </c>
      <c r="D1656" s="83">
        <v>2.7</v>
      </c>
      <c r="E1656" s="77">
        <v>40.36</v>
      </c>
      <c r="F1656" s="78">
        <f>PRODUCT(D1656:E1656)</f>
        <v>108.97200000000001</v>
      </c>
      <c r="G1656" s="34"/>
    </row>
    <row r="1657" spans="1:13" ht="15.6" thickTop="1" thickBot="1" x14ac:dyDescent="0.35">
      <c r="A1657" s="79">
        <v>1</v>
      </c>
      <c r="B1657" s="110" t="s">
        <v>13</v>
      </c>
      <c r="C1657" s="111"/>
      <c r="D1657" s="111"/>
      <c r="E1657" s="112"/>
      <c r="F1657" s="80">
        <f>SUM(F1656:F1656)</f>
        <v>108.97200000000001</v>
      </c>
      <c r="G1657" s="35">
        <f>SUM(F1657/F1665)</f>
        <v>0.5560467429918704</v>
      </c>
      <c r="I1657" s="45"/>
    </row>
    <row r="1658" spans="1:13" ht="15" thickTop="1" x14ac:dyDescent="0.3">
      <c r="A1658" s="20"/>
      <c r="B1658" s="81" t="s">
        <v>330</v>
      </c>
      <c r="C1658" s="76"/>
      <c r="D1658" s="76"/>
      <c r="E1658" s="76"/>
      <c r="F1658" s="82"/>
      <c r="G1658" s="36"/>
    </row>
    <row r="1659" spans="1:13" ht="29.4" thickBot="1" x14ac:dyDescent="0.35">
      <c r="A1659" s="75" t="s">
        <v>12</v>
      </c>
      <c r="B1659" s="76" t="s">
        <v>390</v>
      </c>
      <c r="C1659" s="76" t="s">
        <v>25</v>
      </c>
      <c r="D1659" s="83">
        <v>1</v>
      </c>
      <c r="E1659" s="78">
        <v>45.95</v>
      </c>
      <c r="F1659" s="78">
        <f>D1659*E1659</f>
        <v>45.95</v>
      </c>
      <c r="G1659" s="34"/>
      <c r="J1659" s="55"/>
      <c r="K1659" s="56"/>
      <c r="L1659" s="56"/>
    </row>
    <row r="1660" spans="1:13" ht="15.6" thickTop="1" thickBot="1" x14ac:dyDescent="0.35">
      <c r="A1660" s="79">
        <v>2</v>
      </c>
      <c r="B1660" s="110" t="s">
        <v>342</v>
      </c>
      <c r="C1660" s="111"/>
      <c r="D1660" s="111"/>
      <c r="E1660" s="112"/>
      <c r="F1660" s="80">
        <f>SUM(F1659)</f>
        <v>45.95</v>
      </c>
      <c r="G1660" s="35">
        <f>SUM(F1660/F1665)</f>
        <v>0.23446709100022431</v>
      </c>
      <c r="M1660" s="31"/>
    </row>
    <row r="1661" spans="1:13" ht="15.6" thickTop="1" thickBot="1" x14ac:dyDescent="0.35">
      <c r="A1661" s="84" t="s">
        <v>14</v>
      </c>
      <c r="B1661" s="110" t="s">
        <v>41</v>
      </c>
      <c r="C1661" s="111"/>
      <c r="D1661" s="111"/>
      <c r="E1661" s="112"/>
      <c r="F1661" s="85">
        <f>SUM(F1657,F1660)</f>
        <v>154.92200000000003</v>
      </c>
      <c r="G1661" s="15"/>
      <c r="M1661" s="31"/>
    </row>
    <row r="1662" spans="1:13" ht="15.6" thickTop="1" thickBot="1" x14ac:dyDescent="0.35">
      <c r="A1662" s="86">
        <v>3</v>
      </c>
      <c r="B1662" s="107" t="s">
        <v>15</v>
      </c>
      <c r="C1662" s="108"/>
      <c r="D1662" s="108"/>
      <c r="E1662" s="109"/>
      <c r="F1662" s="85">
        <f>SUM(F1661)*15%</f>
        <v>23.238300000000002</v>
      </c>
      <c r="G1662" s="35">
        <f>SUM(F1662/F1665)</f>
        <v>0.11857707509881421</v>
      </c>
    </row>
    <row r="1663" spans="1:13" ht="15.6" thickTop="1" thickBot="1" x14ac:dyDescent="0.35">
      <c r="A1663" s="84" t="s">
        <v>16</v>
      </c>
      <c r="B1663" s="110" t="s">
        <v>42</v>
      </c>
      <c r="C1663" s="111"/>
      <c r="D1663" s="111"/>
      <c r="E1663" s="112"/>
      <c r="F1663" s="87">
        <f>SUM(F1661:F1662)</f>
        <v>178.16030000000003</v>
      </c>
      <c r="M1663" s="61"/>
    </row>
    <row r="1664" spans="1:13" ht="15.6" thickTop="1" thickBot="1" x14ac:dyDescent="0.35">
      <c r="A1664" s="86">
        <v>4</v>
      </c>
      <c r="B1664" s="107" t="s">
        <v>17</v>
      </c>
      <c r="C1664" s="108"/>
      <c r="D1664" s="108"/>
      <c r="E1664" s="109"/>
      <c r="F1664" s="85">
        <f>SUM(F1663)*10%</f>
        <v>17.816030000000005</v>
      </c>
      <c r="G1664" s="35">
        <f>SUM(F1664/F1665)</f>
        <v>9.0909090909090912E-2</v>
      </c>
      <c r="I1664" s="31"/>
    </row>
    <row r="1665" spans="1:13" ht="15.6" thickTop="1" thickBot="1" x14ac:dyDescent="0.35">
      <c r="A1665" s="84" t="s">
        <v>18</v>
      </c>
      <c r="B1665" s="110" t="s">
        <v>19</v>
      </c>
      <c r="C1665" s="111"/>
      <c r="D1665" s="111"/>
      <c r="E1665" s="112"/>
      <c r="F1665" s="87">
        <f>SUM(F1663:F1664)</f>
        <v>195.97633000000005</v>
      </c>
      <c r="G1665" s="37">
        <f>SUM(G1657,G1660,G1662,G1664)</f>
        <v>0.99999999999999989</v>
      </c>
      <c r="I1665" s="31"/>
      <c r="L1665" s="61"/>
    </row>
    <row r="1666" spans="1:13" s="13" customFormat="1" ht="15.6" thickTop="1" thickBot="1" x14ac:dyDescent="0.35">
      <c r="A1666" s="38"/>
      <c r="B1666" s="14"/>
      <c r="C1666" s="14"/>
      <c r="D1666" s="14"/>
      <c r="E1666" s="14"/>
      <c r="F1666" s="52"/>
      <c r="H1666" s="27"/>
      <c r="I1666" s="58"/>
      <c r="J1666" s="39"/>
      <c r="K1666" s="39"/>
    </row>
    <row r="1667" spans="1:13" ht="44.4" thickTop="1" thickBot="1" x14ac:dyDescent="0.35">
      <c r="A1667" s="70" t="s">
        <v>2</v>
      </c>
      <c r="B1667" s="71" t="s">
        <v>1</v>
      </c>
      <c r="C1667" s="72" t="s">
        <v>0</v>
      </c>
      <c r="D1667" s="33" t="s">
        <v>20</v>
      </c>
      <c r="E1667" s="44"/>
      <c r="F1667" s="20"/>
      <c r="G1667" s="20"/>
      <c r="K1667" s="28"/>
    </row>
    <row r="1668" spans="1:13" ht="15.6" thickTop="1" thickBot="1" x14ac:dyDescent="0.35">
      <c r="A1668" s="1" t="s">
        <v>322</v>
      </c>
      <c r="B1668" s="2" t="s">
        <v>131</v>
      </c>
      <c r="C1668" s="4" t="s">
        <v>25</v>
      </c>
      <c r="D1668" s="3">
        <v>1</v>
      </c>
      <c r="E1668" s="44"/>
      <c r="F1668" s="20"/>
      <c r="G1668" s="20"/>
      <c r="K1668" s="28"/>
    </row>
    <row r="1669" spans="1:13" ht="30" thickTop="1" thickBot="1" x14ac:dyDescent="0.35">
      <c r="A1669" s="70" t="s">
        <v>3</v>
      </c>
      <c r="B1669" s="71" t="s">
        <v>4</v>
      </c>
      <c r="C1669" s="71" t="s">
        <v>0</v>
      </c>
      <c r="D1669" s="71" t="s">
        <v>5</v>
      </c>
      <c r="E1669" s="71" t="s">
        <v>6</v>
      </c>
      <c r="F1669" s="71" t="s">
        <v>7</v>
      </c>
      <c r="G1669" s="33" t="s">
        <v>8</v>
      </c>
    </row>
    <row r="1670" spans="1:13" ht="15" thickTop="1" x14ac:dyDescent="0.3">
      <c r="A1670" s="20"/>
      <c r="B1670" s="73" t="s">
        <v>9</v>
      </c>
      <c r="C1670" s="74"/>
      <c r="D1670" s="74"/>
      <c r="E1670" s="74"/>
      <c r="F1670" s="74"/>
      <c r="G1670" s="34"/>
    </row>
    <row r="1671" spans="1:13" ht="15" thickBot="1" x14ac:dyDescent="0.35">
      <c r="A1671" s="75" t="s">
        <v>10</v>
      </c>
      <c r="B1671" s="76" t="s">
        <v>426</v>
      </c>
      <c r="C1671" s="76" t="s">
        <v>40</v>
      </c>
      <c r="D1671" s="83">
        <v>3.4</v>
      </c>
      <c r="E1671" s="77">
        <v>40.36</v>
      </c>
      <c r="F1671" s="78">
        <f>PRODUCT(D1671:E1671)</f>
        <v>137.22399999999999</v>
      </c>
      <c r="G1671" s="34"/>
    </row>
    <row r="1672" spans="1:13" ht="15.6" thickTop="1" thickBot="1" x14ac:dyDescent="0.35">
      <c r="A1672" s="79">
        <v>1</v>
      </c>
      <c r="B1672" s="110" t="s">
        <v>13</v>
      </c>
      <c r="C1672" s="111"/>
      <c r="D1672" s="111"/>
      <c r="E1672" s="112"/>
      <c r="F1672" s="80">
        <f>SUM(F1671:F1671)</f>
        <v>137.22399999999999</v>
      </c>
      <c r="G1672" s="35">
        <f>SUM(F1672/F1680)</f>
        <v>0.48626288911679555</v>
      </c>
      <c r="I1672" s="45"/>
    </row>
    <row r="1673" spans="1:13" ht="15" thickTop="1" x14ac:dyDescent="0.3">
      <c r="A1673" s="20"/>
      <c r="B1673" s="81" t="s">
        <v>330</v>
      </c>
      <c r="C1673" s="76"/>
      <c r="D1673" s="76"/>
      <c r="E1673" s="76"/>
      <c r="F1673" s="82"/>
      <c r="G1673" s="36"/>
    </row>
    <row r="1674" spans="1:13" ht="29.4" thickBot="1" x14ac:dyDescent="0.35">
      <c r="A1674" s="75" t="s">
        <v>12</v>
      </c>
      <c r="B1674" s="76" t="s">
        <v>391</v>
      </c>
      <c r="C1674" s="76" t="s">
        <v>25</v>
      </c>
      <c r="D1674" s="83">
        <v>1</v>
      </c>
      <c r="E1674" s="78">
        <v>85.86</v>
      </c>
      <c r="F1674" s="78">
        <f>D1674*E1674</f>
        <v>85.86</v>
      </c>
      <c r="G1674" s="34"/>
      <c r="J1674" s="55"/>
      <c r="K1674" s="56"/>
      <c r="L1674" s="56"/>
    </row>
    <row r="1675" spans="1:13" ht="15.6" thickTop="1" thickBot="1" x14ac:dyDescent="0.35">
      <c r="A1675" s="79">
        <v>2</v>
      </c>
      <c r="B1675" s="110" t="s">
        <v>342</v>
      </c>
      <c r="C1675" s="111"/>
      <c r="D1675" s="111"/>
      <c r="E1675" s="112"/>
      <c r="F1675" s="80">
        <f>SUM(F1674)</f>
        <v>85.86</v>
      </c>
      <c r="G1675" s="35">
        <f>SUM(F1675/F1680)</f>
        <v>0.3042509448752993</v>
      </c>
      <c r="M1675" s="31"/>
    </row>
    <row r="1676" spans="1:13" ht="15.6" thickTop="1" thickBot="1" x14ac:dyDescent="0.35">
      <c r="A1676" s="84" t="s">
        <v>14</v>
      </c>
      <c r="B1676" s="110" t="s">
        <v>41</v>
      </c>
      <c r="C1676" s="111"/>
      <c r="D1676" s="111"/>
      <c r="E1676" s="112"/>
      <c r="F1676" s="85">
        <f>SUM(F1672,F1675)</f>
        <v>223.084</v>
      </c>
      <c r="G1676" s="15"/>
      <c r="M1676" s="31"/>
    </row>
    <row r="1677" spans="1:13" ht="15.6" thickTop="1" thickBot="1" x14ac:dyDescent="0.35">
      <c r="A1677" s="86">
        <v>3</v>
      </c>
      <c r="B1677" s="107" t="s">
        <v>15</v>
      </c>
      <c r="C1677" s="108"/>
      <c r="D1677" s="108"/>
      <c r="E1677" s="109"/>
      <c r="F1677" s="85">
        <f>SUM(F1676)*15%</f>
        <v>33.462600000000002</v>
      </c>
      <c r="G1677" s="35">
        <f>SUM(F1677/F1680)</f>
        <v>0.11857707509881424</v>
      </c>
    </row>
    <row r="1678" spans="1:13" ht="15.6" thickTop="1" thickBot="1" x14ac:dyDescent="0.35">
      <c r="A1678" s="84" t="s">
        <v>16</v>
      </c>
      <c r="B1678" s="110" t="s">
        <v>42</v>
      </c>
      <c r="C1678" s="111"/>
      <c r="D1678" s="111"/>
      <c r="E1678" s="112"/>
      <c r="F1678" s="87">
        <f>SUM(F1676:F1677)</f>
        <v>256.54660000000001</v>
      </c>
      <c r="M1678" s="61"/>
    </row>
    <row r="1679" spans="1:13" ht="15.6" thickTop="1" thickBot="1" x14ac:dyDescent="0.35">
      <c r="A1679" s="86">
        <v>4</v>
      </c>
      <c r="B1679" s="107" t="s">
        <v>17</v>
      </c>
      <c r="C1679" s="108"/>
      <c r="D1679" s="108"/>
      <c r="E1679" s="109"/>
      <c r="F1679" s="85">
        <f>SUM(F1678)*10%</f>
        <v>25.654660000000003</v>
      </c>
      <c r="G1679" s="35">
        <f>SUM(F1679/F1680)</f>
        <v>9.0909090909090925E-2</v>
      </c>
      <c r="I1679" s="31"/>
    </row>
    <row r="1680" spans="1:13" ht="15.6" thickTop="1" thickBot="1" x14ac:dyDescent="0.35">
      <c r="A1680" s="84" t="s">
        <v>18</v>
      </c>
      <c r="B1680" s="110" t="s">
        <v>19</v>
      </c>
      <c r="C1680" s="111"/>
      <c r="D1680" s="111"/>
      <c r="E1680" s="112"/>
      <c r="F1680" s="87">
        <f>SUM(F1678:F1679)</f>
        <v>282.20125999999999</v>
      </c>
      <c r="G1680" s="37">
        <f>SUM(G1672,G1675,G1677,G1679)</f>
        <v>1</v>
      </c>
      <c r="I1680" s="31"/>
      <c r="L1680" s="61"/>
    </row>
    <row r="1681" spans="1:12" s="13" customFormat="1" ht="15.6" thickTop="1" thickBot="1" x14ac:dyDescent="0.35">
      <c r="A1681" s="38"/>
      <c r="B1681" s="14"/>
      <c r="C1681" s="14"/>
      <c r="D1681" s="14"/>
      <c r="E1681" s="14"/>
      <c r="F1681" s="52"/>
      <c r="H1681" s="27"/>
      <c r="I1681" s="58"/>
      <c r="J1681" s="39"/>
      <c r="K1681" s="39"/>
    </row>
    <row r="1682" spans="1:12" ht="44.4" thickTop="1" thickBot="1" x14ac:dyDescent="0.35">
      <c r="A1682" s="70" t="s">
        <v>2</v>
      </c>
      <c r="B1682" s="71" t="s">
        <v>1</v>
      </c>
      <c r="C1682" s="72" t="s">
        <v>0</v>
      </c>
      <c r="D1682" s="33" t="s">
        <v>20</v>
      </c>
      <c r="E1682" s="44"/>
      <c r="F1682" s="20"/>
      <c r="G1682" s="20"/>
      <c r="K1682" s="28"/>
    </row>
    <row r="1683" spans="1:12" ht="15.6" thickTop="1" thickBot="1" x14ac:dyDescent="0.35">
      <c r="A1683" s="1" t="s">
        <v>323</v>
      </c>
      <c r="B1683" s="26" t="s">
        <v>132</v>
      </c>
      <c r="C1683" s="4" t="s">
        <v>25</v>
      </c>
      <c r="D1683" s="3">
        <v>1</v>
      </c>
      <c r="E1683" s="44"/>
      <c r="F1683" s="20"/>
      <c r="G1683" s="20"/>
      <c r="K1683" s="28"/>
    </row>
    <row r="1684" spans="1:12" ht="30" thickTop="1" thickBot="1" x14ac:dyDescent="0.35">
      <c r="A1684" s="70" t="s">
        <v>3</v>
      </c>
      <c r="B1684" s="71" t="s">
        <v>4</v>
      </c>
      <c r="C1684" s="71" t="s">
        <v>0</v>
      </c>
      <c r="D1684" s="71" t="s">
        <v>5</v>
      </c>
      <c r="E1684" s="71" t="s">
        <v>6</v>
      </c>
      <c r="F1684" s="71" t="s">
        <v>7</v>
      </c>
      <c r="G1684" s="33" t="s">
        <v>8</v>
      </c>
    </row>
    <row r="1685" spans="1:12" ht="15" thickTop="1" x14ac:dyDescent="0.3">
      <c r="A1685" s="20"/>
      <c r="B1685" s="73" t="s">
        <v>9</v>
      </c>
      <c r="C1685" s="74"/>
      <c r="D1685" s="74"/>
      <c r="E1685" s="74"/>
      <c r="F1685" s="74"/>
      <c r="G1685" s="34"/>
    </row>
    <row r="1686" spans="1:12" ht="15" thickBot="1" x14ac:dyDescent="0.35">
      <c r="A1686" s="75" t="s">
        <v>10</v>
      </c>
      <c r="B1686" s="76" t="s">
        <v>426</v>
      </c>
      <c r="C1686" s="76" t="s">
        <v>40</v>
      </c>
      <c r="D1686" s="83">
        <v>1.7</v>
      </c>
      <c r="E1686" s="77">
        <v>40.36</v>
      </c>
      <c r="F1686" s="78">
        <f>PRODUCT(D1686:E1686)</f>
        <v>68.611999999999995</v>
      </c>
      <c r="G1686" s="34"/>
    </row>
    <row r="1687" spans="1:12" ht="15.6" thickTop="1" thickBot="1" x14ac:dyDescent="0.35">
      <c r="A1687" s="79">
        <v>1</v>
      </c>
      <c r="B1687" s="110" t="s">
        <v>13</v>
      </c>
      <c r="C1687" s="111"/>
      <c r="D1687" s="111"/>
      <c r="E1687" s="112"/>
      <c r="F1687" s="80">
        <f>SUM(F1686:F1686)</f>
        <v>68.611999999999995</v>
      </c>
      <c r="G1687" s="35">
        <f>SUM(F1687/F1695)</f>
        <v>0.48019278257902126</v>
      </c>
      <c r="I1687" s="45"/>
    </row>
    <row r="1688" spans="1:12" ht="15" thickTop="1" x14ac:dyDescent="0.3">
      <c r="A1688" s="20"/>
      <c r="B1688" s="81" t="s">
        <v>330</v>
      </c>
      <c r="C1688" s="76"/>
      <c r="D1688" s="76"/>
      <c r="E1688" s="76"/>
      <c r="F1688" s="82"/>
      <c r="G1688" s="36"/>
    </row>
    <row r="1689" spans="1:12" ht="29.4" thickBot="1" x14ac:dyDescent="0.35">
      <c r="A1689" s="75" t="s">
        <v>12</v>
      </c>
      <c r="B1689" s="76" t="s">
        <v>392</v>
      </c>
      <c r="C1689" s="76" t="s">
        <v>25</v>
      </c>
      <c r="D1689" s="83">
        <v>1</v>
      </c>
      <c r="E1689" s="78">
        <v>44.34</v>
      </c>
      <c r="F1689" s="78">
        <f>D1689*E1689</f>
        <v>44.34</v>
      </c>
      <c r="G1689" s="34"/>
      <c r="J1689" s="55"/>
      <c r="K1689" s="56"/>
      <c r="L1689" s="56"/>
    </row>
    <row r="1690" spans="1:12" ht="15.6" thickTop="1" thickBot="1" x14ac:dyDescent="0.35">
      <c r="A1690" s="79">
        <v>2</v>
      </c>
      <c r="B1690" s="110" t="s">
        <v>342</v>
      </c>
      <c r="C1690" s="111"/>
      <c r="D1690" s="111"/>
      <c r="E1690" s="112"/>
      <c r="F1690" s="80">
        <f>SUM(F1689)</f>
        <v>44.34</v>
      </c>
      <c r="G1690" s="35">
        <f>SUM(F1690/F1695)</f>
        <v>0.31032105141307365</v>
      </c>
    </row>
    <row r="1691" spans="1:12" ht="15.6" thickTop="1" thickBot="1" x14ac:dyDescent="0.35">
      <c r="A1691" s="84" t="s">
        <v>14</v>
      </c>
      <c r="B1691" s="110" t="s">
        <v>41</v>
      </c>
      <c r="C1691" s="111"/>
      <c r="D1691" s="111"/>
      <c r="E1691" s="112"/>
      <c r="F1691" s="85">
        <f>SUM(F1687,F1690)</f>
        <v>112.952</v>
      </c>
      <c r="G1691" s="15"/>
    </row>
    <row r="1692" spans="1:12" ht="15.6" thickTop="1" thickBot="1" x14ac:dyDescent="0.35">
      <c r="A1692" s="86">
        <v>3</v>
      </c>
      <c r="B1692" s="107" t="s">
        <v>15</v>
      </c>
      <c r="C1692" s="108"/>
      <c r="D1692" s="108"/>
      <c r="E1692" s="109"/>
      <c r="F1692" s="85">
        <f>SUM(F1691)*15%</f>
        <v>16.942799999999998</v>
      </c>
      <c r="G1692" s="35">
        <f>SUM(F1692/F1695)</f>
        <v>0.11857707509881422</v>
      </c>
    </row>
    <row r="1693" spans="1:12" ht="15.6" thickTop="1" thickBot="1" x14ac:dyDescent="0.35">
      <c r="A1693" s="84" t="s">
        <v>16</v>
      </c>
      <c r="B1693" s="110" t="s">
        <v>42</v>
      </c>
      <c r="C1693" s="111"/>
      <c r="D1693" s="111"/>
      <c r="E1693" s="112"/>
      <c r="F1693" s="87">
        <f>SUM(F1691:F1692)</f>
        <v>129.8948</v>
      </c>
    </row>
    <row r="1694" spans="1:12" ht="15.6" thickTop="1" thickBot="1" x14ac:dyDescent="0.35">
      <c r="A1694" s="86">
        <v>4</v>
      </c>
      <c r="B1694" s="107" t="s">
        <v>17</v>
      </c>
      <c r="C1694" s="108"/>
      <c r="D1694" s="108"/>
      <c r="E1694" s="109"/>
      <c r="F1694" s="85">
        <f>SUM(F1693)*10%</f>
        <v>12.98948</v>
      </c>
      <c r="G1694" s="35">
        <f>SUM(F1694/F1695)</f>
        <v>9.0909090909090912E-2</v>
      </c>
      <c r="I1694" s="31"/>
    </row>
    <row r="1695" spans="1:12" ht="15.6" thickTop="1" thickBot="1" x14ac:dyDescent="0.35">
      <c r="A1695" s="84" t="s">
        <v>18</v>
      </c>
      <c r="B1695" s="110" t="s">
        <v>19</v>
      </c>
      <c r="C1695" s="111"/>
      <c r="D1695" s="111"/>
      <c r="E1695" s="112"/>
      <c r="F1695" s="87">
        <f>SUM(F1693:F1694)</f>
        <v>142.88427999999999</v>
      </c>
      <c r="G1695" s="37">
        <f>SUM(G1687,G1690,G1692,G1694)</f>
        <v>1</v>
      </c>
      <c r="I1695" s="31"/>
      <c r="L1695" s="61"/>
    </row>
    <row r="1696" spans="1:12" s="13" customFormat="1" ht="15.6" thickTop="1" thickBot="1" x14ac:dyDescent="0.35">
      <c r="A1696" s="38"/>
      <c r="B1696" s="14"/>
      <c r="C1696" s="14"/>
      <c r="D1696" s="14"/>
      <c r="E1696" s="14"/>
      <c r="F1696" s="52"/>
      <c r="H1696" s="27"/>
      <c r="I1696" s="58"/>
      <c r="J1696" s="39"/>
      <c r="K1696" s="39"/>
    </row>
    <row r="1697" spans="1:12" ht="44.4" thickTop="1" thickBot="1" x14ac:dyDescent="0.35">
      <c r="A1697" s="70" t="s">
        <v>2</v>
      </c>
      <c r="B1697" s="71" t="s">
        <v>1</v>
      </c>
      <c r="C1697" s="72" t="s">
        <v>0</v>
      </c>
      <c r="D1697" s="33" t="s">
        <v>20</v>
      </c>
      <c r="E1697" s="44"/>
      <c r="F1697" s="20"/>
      <c r="G1697" s="20"/>
      <c r="K1697" s="28"/>
    </row>
    <row r="1698" spans="1:12" ht="15.6" thickTop="1" thickBot="1" x14ac:dyDescent="0.35">
      <c r="A1698" s="1" t="s">
        <v>324</v>
      </c>
      <c r="B1698" s="26" t="s">
        <v>133</v>
      </c>
      <c r="C1698" s="4" t="s">
        <v>25</v>
      </c>
      <c r="D1698" s="3">
        <v>1</v>
      </c>
      <c r="E1698" s="44"/>
      <c r="F1698" s="20"/>
      <c r="G1698" s="20"/>
      <c r="K1698" s="28"/>
    </row>
    <row r="1699" spans="1:12" ht="30" thickTop="1" thickBot="1" x14ac:dyDescent="0.35">
      <c r="A1699" s="70" t="s">
        <v>3</v>
      </c>
      <c r="B1699" s="71" t="s">
        <v>4</v>
      </c>
      <c r="C1699" s="71" t="s">
        <v>0</v>
      </c>
      <c r="D1699" s="71" t="s">
        <v>5</v>
      </c>
      <c r="E1699" s="71" t="s">
        <v>6</v>
      </c>
      <c r="F1699" s="71" t="s">
        <v>7</v>
      </c>
      <c r="G1699" s="33" t="s">
        <v>8</v>
      </c>
    </row>
    <row r="1700" spans="1:12" ht="15" thickTop="1" x14ac:dyDescent="0.3">
      <c r="A1700" s="20"/>
      <c r="B1700" s="73" t="s">
        <v>9</v>
      </c>
      <c r="C1700" s="74"/>
      <c r="D1700" s="74"/>
      <c r="E1700" s="74"/>
      <c r="F1700" s="74"/>
      <c r="G1700" s="34"/>
    </row>
    <row r="1701" spans="1:12" ht="15" thickBot="1" x14ac:dyDescent="0.35">
      <c r="A1701" s="75" t="s">
        <v>10</v>
      </c>
      <c r="B1701" s="76" t="s">
        <v>426</v>
      </c>
      <c r="C1701" s="76" t="s">
        <v>40</v>
      </c>
      <c r="D1701" s="83">
        <v>2.2000000000000002</v>
      </c>
      <c r="E1701" s="77">
        <v>40.36</v>
      </c>
      <c r="F1701" s="78">
        <f>PRODUCT(D1701:E1701)</f>
        <v>88.792000000000002</v>
      </c>
      <c r="G1701" s="34"/>
    </row>
    <row r="1702" spans="1:12" ht="15.6" thickTop="1" thickBot="1" x14ac:dyDescent="0.35">
      <c r="A1702" s="79">
        <v>1</v>
      </c>
      <c r="B1702" s="110" t="s">
        <v>13</v>
      </c>
      <c r="C1702" s="111"/>
      <c r="D1702" s="111"/>
      <c r="E1702" s="112"/>
      <c r="F1702" s="80">
        <f>SUM(F1701:F1701)</f>
        <v>88.792000000000002</v>
      </c>
      <c r="G1702" s="35">
        <f>SUM(F1702/F1710)</f>
        <v>0.4085117409169145</v>
      </c>
      <c r="I1702" s="45"/>
    </row>
    <row r="1703" spans="1:12" ht="15" thickTop="1" x14ac:dyDescent="0.3">
      <c r="A1703" s="20"/>
      <c r="B1703" s="81" t="s">
        <v>330</v>
      </c>
      <c r="C1703" s="76"/>
      <c r="D1703" s="76"/>
      <c r="E1703" s="76"/>
      <c r="F1703" s="82"/>
      <c r="G1703" s="36"/>
    </row>
    <row r="1704" spans="1:12" ht="29.4" thickBot="1" x14ac:dyDescent="0.35">
      <c r="A1704" s="75" t="s">
        <v>12</v>
      </c>
      <c r="B1704" s="76" t="s">
        <v>393</v>
      </c>
      <c r="C1704" s="76" t="s">
        <v>25</v>
      </c>
      <c r="D1704" s="83">
        <v>1</v>
      </c>
      <c r="E1704" s="78">
        <v>83.03</v>
      </c>
      <c r="F1704" s="78">
        <f>D1704*E1704</f>
        <v>83.03</v>
      </c>
      <c r="G1704" s="34"/>
      <c r="J1704" s="55"/>
      <c r="K1704" s="56"/>
      <c r="L1704" s="56"/>
    </row>
    <row r="1705" spans="1:12" ht="15.6" thickTop="1" thickBot="1" x14ac:dyDescent="0.35">
      <c r="A1705" s="79">
        <v>2</v>
      </c>
      <c r="B1705" s="110" t="s">
        <v>342</v>
      </c>
      <c r="C1705" s="111"/>
      <c r="D1705" s="111"/>
      <c r="E1705" s="112"/>
      <c r="F1705" s="80">
        <f>SUM(F1704)</f>
        <v>83.03</v>
      </c>
      <c r="G1705" s="35">
        <f>SUM(F1705/F1710)</f>
        <v>0.38200209307518029</v>
      </c>
    </row>
    <row r="1706" spans="1:12" ht="15.6" thickTop="1" thickBot="1" x14ac:dyDescent="0.35">
      <c r="A1706" s="84" t="s">
        <v>14</v>
      </c>
      <c r="B1706" s="110" t="s">
        <v>41</v>
      </c>
      <c r="C1706" s="111"/>
      <c r="D1706" s="111"/>
      <c r="E1706" s="112"/>
      <c r="F1706" s="85">
        <f>SUM(F1702,F1705)</f>
        <v>171.822</v>
      </c>
      <c r="G1706" s="15"/>
    </row>
    <row r="1707" spans="1:12" ht="15.6" thickTop="1" thickBot="1" x14ac:dyDescent="0.35">
      <c r="A1707" s="86">
        <v>3</v>
      </c>
      <c r="B1707" s="107" t="s">
        <v>15</v>
      </c>
      <c r="C1707" s="108"/>
      <c r="D1707" s="108"/>
      <c r="E1707" s="109"/>
      <c r="F1707" s="85">
        <f>SUM(F1706)*15%</f>
        <v>25.773299999999999</v>
      </c>
      <c r="G1707" s="35">
        <f>SUM(F1707/F1710)</f>
        <v>0.11857707509881421</v>
      </c>
    </row>
    <row r="1708" spans="1:12" ht="15.6" thickTop="1" thickBot="1" x14ac:dyDescent="0.35">
      <c r="A1708" s="84" t="s">
        <v>16</v>
      </c>
      <c r="B1708" s="110" t="s">
        <v>42</v>
      </c>
      <c r="C1708" s="111"/>
      <c r="D1708" s="111"/>
      <c r="E1708" s="112"/>
      <c r="F1708" s="87">
        <f>SUM(F1706:F1707)</f>
        <v>197.59530000000001</v>
      </c>
    </row>
    <row r="1709" spans="1:12" ht="15.6" thickTop="1" thickBot="1" x14ac:dyDescent="0.35">
      <c r="A1709" s="86">
        <v>4</v>
      </c>
      <c r="B1709" s="107" t="s">
        <v>17</v>
      </c>
      <c r="C1709" s="108"/>
      <c r="D1709" s="108"/>
      <c r="E1709" s="109"/>
      <c r="F1709" s="85">
        <f>SUM(F1708)*10%</f>
        <v>19.759530000000002</v>
      </c>
      <c r="G1709" s="35">
        <f>SUM(F1709/F1710)</f>
        <v>9.0909090909090912E-2</v>
      </c>
      <c r="I1709" s="31"/>
    </row>
    <row r="1710" spans="1:12" ht="15.6" thickTop="1" thickBot="1" x14ac:dyDescent="0.35">
      <c r="A1710" s="84" t="s">
        <v>18</v>
      </c>
      <c r="B1710" s="110" t="s">
        <v>19</v>
      </c>
      <c r="C1710" s="111"/>
      <c r="D1710" s="111"/>
      <c r="E1710" s="112"/>
      <c r="F1710" s="87">
        <f>SUM(F1708:F1709)</f>
        <v>217.35483000000002</v>
      </c>
      <c r="G1710" s="37">
        <f>SUM(G1702,G1705,G1707,G1709)</f>
        <v>0.99999999999999989</v>
      </c>
      <c r="I1710" s="31"/>
      <c r="L1710" s="61"/>
    </row>
    <row r="1711" spans="1:12" s="13" customFormat="1" ht="15.6" thickTop="1" thickBot="1" x14ac:dyDescent="0.35">
      <c r="A1711" s="38"/>
      <c r="B1711" s="14"/>
      <c r="C1711" s="14"/>
      <c r="D1711" s="14"/>
      <c r="E1711" s="14"/>
      <c r="F1711" s="52"/>
      <c r="H1711" s="27"/>
      <c r="I1711" s="58"/>
      <c r="J1711" s="39"/>
      <c r="K1711" s="39"/>
    </row>
    <row r="1712" spans="1:12" ht="44.4" thickTop="1" thickBot="1" x14ac:dyDescent="0.35">
      <c r="A1712" s="70" t="s">
        <v>2</v>
      </c>
      <c r="B1712" s="71" t="s">
        <v>1</v>
      </c>
      <c r="C1712" s="72" t="s">
        <v>0</v>
      </c>
      <c r="D1712" s="33" t="s">
        <v>20</v>
      </c>
      <c r="E1712" s="44"/>
      <c r="F1712" s="20"/>
      <c r="G1712" s="20"/>
      <c r="K1712" s="28"/>
    </row>
    <row r="1713" spans="1:12" ht="30" thickTop="1" thickBot="1" x14ac:dyDescent="0.35">
      <c r="A1713" s="1" t="s">
        <v>325</v>
      </c>
      <c r="B1713" s="2" t="s">
        <v>134</v>
      </c>
      <c r="C1713" s="4" t="s">
        <v>25</v>
      </c>
      <c r="D1713" s="3">
        <v>1</v>
      </c>
      <c r="E1713" s="44"/>
      <c r="F1713" s="20"/>
      <c r="G1713" s="20"/>
      <c r="K1713" s="28"/>
    </row>
    <row r="1714" spans="1:12" ht="30" thickTop="1" thickBot="1" x14ac:dyDescent="0.35">
      <c r="A1714" s="70" t="s">
        <v>3</v>
      </c>
      <c r="B1714" s="71" t="s">
        <v>4</v>
      </c>
      <c r="C1714" s="71" t="s">
        <v>0</v>
      </c>
      <c r="D1714" s="71" t="s">
        <v>5</v>
      </c>
      <c r="E1714" s="71" t="s">
        <v>6</v>
      </c>
      <c r="F1714" s="71" t="s">
        <v>7</v>
      </c>
      <c r="G1714" s="33" t="s">
        <v>8</v>
      </c>
    </row>
    <row r="1715" spans="1:12" ht="15" thickTop="1" x14ac:dyDescent="0.3">
      <c r="A1715" s="20"/>
      <c r="B1715" s="73" t="s">
        <v>9</v>
      </c>
      <c r="C1715" s="74"/>
      <c r="D1715" s="74"/>
      <c r="E1715" s="74"/>
      <c r="F1715" s="74"/>
      <c r="G1715" s="34"/>
    </row>
    <row r="1716" spans="1:12" ht="15" thickBot="1" x14ac:dyDescent="0.35">
      <c r="A1716" s="75" t="s">
        <v>10</v>
      </c>
      <c r="B1716" s="76" t="s">
        <v>426</v>
      </c>
      <c r="C1716" s="76" t="s">
        <v>40</v>
      </c>
      <c r="D1716" s="83">
        <v>3.1</v>
      </c>
      <c r="E1716" s="77">
        <v>40.36</v>
      </c>
      <c r="F1716" s="78">
        <f>PRODUCT(D1716:E1716)</f>
        <v>125.116</v>
      </c>
      <c r="G1716" s="34"/>
    </row>
    <row r="1717" spans="1:12" ht="15.6" thickTop="1" thickBot="1" x14ac:dyDescent="0.35">
      <c r="A1717" s="79">
        <v>1</v>
      </c>
      <c r="B1717" s="110" t="s">
        <v>13</v>
      </c>
      <c r="C1717" s="111"/>
      <c r="D1717" s="111"/>
      <c r="E1717" s="112"/>
      <c r="F1717" s="80">
        <f>SUM(F1716:F1716)</f>
        <v>125.116</v>
      </c>
      <c r="G1717" s="35">
        <f>SUM(F1717/F1725)</f>
        <v>0.41865652266601316</v>
      </c>
      <c r="I1717" s="45"/>
    </row>
    <row r="1718" spans="1:12" ht="15" thickTop="1" x14ac:dyDescent="0.3">
      <c r="A1718" s="20"/>
      <c r="B1718" s="81" t="s">
        <v>330</v>
      </c>
      <c r="C1718" s="76"/>
      <c r="D1718" s="76"/>
      <c r="E1718" s="76"/>
      <c r="F1718" s="82"/>
      <c r="G1718" s="36"/>
    </row>
    <row r="1719" spans="1:12" ht="29.4" thickBot="1" x14ac:dyDescent="0.35">
      <c r="A1719" s="75" t="s">
        <v>12</v>
      </c>
      <c r="B1719" s="76" t="s">
        <v>395</v>
      </c>
      <c r="C1719" s="76" t="s">
        <v>25</v>
      </c>
      <c r="D1719" s="83">
        <v>1</v>
      </c>
      <c r="E1719" s="78">
        <v>111.13</v>
      </c>
      <c r="F1719" s="78">
        <f>D1719*E1719</f>
        <v>111.13</v>
      </c>
      <c r="G1719" s="34"/>
      <c r="J1719" s="55"/>
      <c r="K1719" s="56"/>
      <c r="L1719" s="56"/>
    </row>
    <row r="1720" spans="1:12" ht="15.6" thickTop="1" thickBot="1" x14ac:dyDescent="0.35">
      <c r="A1720" s="79">
        <v>2</v>
      </c>
      <c r="B1720" s="110" t="s">
        <v>342</v>
      </c>
      <c r="C1720" s="111"/>
      <c r="D1720" s="111"/>
      <c r="E1720" s="112"/>
      <c r="F1720" s="80">
        <f>SUM(F1719)</f>
        <v>111.13</v>
      </c>
      <c r="G1720" s="35">
        <f>SUM(F1720/F1725)</f>
        <v>0.37185731132608174</v>
      </c>
    </row>
    <row r="1721" spans="1:12" ht="15.6" thickTop="1" thickBot="1" x14ac:dyDescent="0.35">
      <c r="A1721" s="84" t="s">
        <v>14</v>
      </c>
      <c r="B1721" s="110" t="s">
        <v>41</v>
      </c>
      <c r="C1721" s="111"/>
      <c r="D1721" s="111"/>
      <c r="E1721" s="112"/>
      <c r="F1721" s="85">
        <f>SUM(F1717,F1720)</f>
        <v>236.24599999999998</v>
      </c>
      <c r="G1721" s="15"/>
    </row>
    <row r="1722" spans="1:12" ht="15.6" thickTop="1" thickBot="1" x14ac:dyDescent="0.35">
      <c r="A1722" s="86">
        <v>3</v>
      </c>
      <c r="B1722" s="107" t="s">
        <v>15</v>
      </c>
      <c r="C1722" s="108"/>
      <c r="D1722" s="108"/>
      <c r="E1722" s="109"/>
      <c r="F1722" s="85">
        <f>SUM(F1721)*15%</f>
        <v>35.436899999999994</v>
      </c>
      <c r="G1722" s="35">
        <f>SUM(F1722/F1725)</f>
        <v>0.11857707509881422</v>
      </c>
    </row>
    <row r="1723" spans="1:12" ht="15.6" thickTop="1" thickBot="1" x14ac:dyDescent="0.35">
      <c r="A1723" s="84" t="s">
        <v>16</v>
      </c>
      <c r="B1723" s="110" t="s">
        <v>42</v>
      </c>
      <c r="C1723" s="111"/>
      <c r="D1723" s="111"/>
      <c r="E1723" s="112"/>
      <c r="F1723" s="87">
        <f>SUM(F1721:F1722)</f>
        <v>271.68289999999996</v>
      </c>
    </row>
    <row r="1724" spans="1:12" ht="15.6" thickTop="1" thickBot="1" x14ac:dyDescent="0.35">
      <c r="A1724" s="86">
        <v>4</v>
      </c>
      <c r="B1724" s="107" t="s">
        <v>17</v>
      </c>
      <c r="C1724" s="108"/>
      <c r="D1724" s="108"/>
      <c r="E1724" s="109"/>
      <c r="F1724" s="85">
        <f>SUM(F1723)*10%</f>
        <v>27.168289999999999</v>
      </c>
      <c r="G1724" s="35">
        <f>SUM(F1724/F1725)</f>
        <v>9.0909090909090912E-2</v>
      </c>
      <c r="I1724" s="31"/>
    </row>
    <row r="1725" spans="1:12" ht="15.6" thickTop="1" thickBot="1" x14ac:dyDescent="0.35">
      <c r="A1725" s="84" t="s">
        <v>18</v>
      </c>
      <c r="B1725" s="110" t="s">
        <v>19</v>
      </c>
      <c r="C1725" s="111"/>
      <c r="D1725" s="111"/>
      <c r="E1725" s="112"/>
      <c r="F1725" s="87">
        <f>SUM(F1723:F1724)</f>
        <v>298.85118999999997</v>
      </c>
      <c r="G1725" s="37">
        <f>SUM(G1717,G1720,G1722,G1724)</f>
        <v>1</v>
      </c>
      <c r="I1725" s="31"/>
      <c r="L1725" s="61"/>
    </row>
    <row r="1726" spans="1:12" ht="15" thickTop="1" x14ac:dyDescent="0.3"/>
  </sheetData>
  <mergeCells count="738">
    <mergeCell ref="B1017:E1017"/>
    <mergeCell ref="B1454:E1454"/>
    <mergeCell ref="B1462:E1462"/>
    <mergeCell ref="B1470:E1470"/>
    <mergeCell ref="B1478:E1478"/>
    <mergeCell ref="B975:E975"/>
    <mergeCell ref="B978:E978"/>
    <mergeCell ref="B979:E979"/>
    <mergeCell ref="B980:E980"/>
    <mergeCell ref="B981:E981"/>
    <mergeCell ref="B982:E982"/>
    <mergeCell ref="B983:E983"/>
    <mergeCell ref="B995:E995"/>
    <mergeCell ref="B987:E987"/>
    <mergeCell ref="B1003:E1003"/>
    <mergeCell ref="B1425:E1425"/>
    <mergeCell ref="B1438:E1438"/>
    <mergeCell ref="B1441:E1441"/>
    <mergeCell ref="B1442:E1442"/>
    <mergeCell ref="B1443:E1443"/>
    <mergeCell ref="B1444:E1444"/>
    <mergeCell ref="B1445:E1445"/>
    <mergeCell ref="B1446:E1446"/>
    <mergeCell ref="B1426:E1426"/>
    <mergeCell ref="B1707:E1707"/>
    <mergeCell ref="B1708:E1708"/>
    <mergeCell ref="B1709:E1709"/>
    <mergeCell ref="B1710:E1710"/>
    <mergeCell ref="B1717:E1717"/>
    <mergeCell ref="B1720:E1720"/>
    <mergeCell ref="B1721:E1721"/>
    <mergeCell ref="B1722:E1722"/>
    <mergeCell ref="B175:E175"/>
    <mergeCell ref="B176:E176"/>
    <mergeCell ref="B177:E177"/>
    <mergeCell ref="B178:E178"/>
    <mergeCell ref="B179:E179"/>
    <mergeCell ref="B180:E180"/>
    <mergeCell ref="B187:E187"/>
    <mergeCell ref="B190:E190"/>
    <mergeCell ref="B191:E191"/>
    <mergeCell ref="B192:E192"/>
    <mergeCell ref="B203:E203"/>
    <mergeCell ref="B206:E206"/>
    <mergeCell ref="B207:E207"/>
    <mergeCell ref="B208:E208"/>
    <mergeCell ref="B209:E209"/>
    <mergeCell ref="B210:E210"/>
    <mergeCell ref="B933:E933"/>
    <mergeCell ref="B934:E934"/>
    <mergeCell ref="B935:E935"/>
    <mergeCell ref="B936:E936"/>
    <mergeCell ref="B937:E937"/>
    <mergeCell ref="B938:E938"/>
    <mergeCell ref="B945:E945"/>
    <mergeCell ref="B948:E948"/>
    <mergeCell ref="J1336:L1336"/>
    <mergeCell ref="B1284:E1284"/>
    <mergeCell ref="B1285:E1285"/>
    <mergeCell ref="B1286:E1286"/>
    <mergeCell ref="B1287:E1287"/>
    <mergeCell ref="B1288:E1288"/>
    <mergeCell ref="B1289:E1289"/>
    <mergeCell ref="B1297:E1297"/>
    <mergeCell ref="B1300:E1300"/>
    <mergeCell ref="B1301:E1301"/>
    <mergeCell ref="B1317:E1317"/>
    <mergeCell ref="B1318:E1318"/>
    <mergeCell ref="B1319:E1319"/>
    <mergeCell ref="B1320:E1320"/>
    <mergeCell ref="B1321:E1321"/>
    <mergeCell ref="B1332:E1332"/>
    <mergeCell ref="B769:E769"/>
    <mergeCell ref="B753:E753"/>
    <mergeCell ref="B757:E757"/>
    <mergeCell ref="B809:E809"/>
    <mergeCell ref="B812:E812"/>
    <mergeCell ref="B813:E813"/>
    <mergeCell ref="B814:E814"/>
    <mergeCell ref="B770:E770"/>
    <mergeCell ref="B771:E771"/>
    <mergeCell ref="B772:E772"/>
    <mergeCell ref="B779:E779"/>
    <mergeCell ref="B782:E782"/>
    <mergeCell ref="B783:E783"/>
    <mergeCell ref="B784:E784"/>
    <mergeCell ref="B785:E785"/>
    <mergeCell ref="B786:E786"/>
    <mergeCell ref="B787:E787"/>
    <mergeCell ref="B794:E794"/>
    <mergeCell ref="B797:E797"/>
    <mergeCell ref="B798:E798"/>
    <mergeCell ref="B799:E799"/>
    <mergeCell ref="B800:E800"/>
    <mergeCell ref="B744:E744"/>
    <mergeCell ref="B745:E745"/>
    <mergeCell ref="B746:E746"/>
    <mergeCell ref="B747:E747"/>
    <mergeCell ref="B748:E748"/>
    <mergeCell ref="B749:E749"/>
    <mergeCell ref="B764:E764"/>
    <mergeCell ref="B767:E767"/>
    <mergeCell ref="B768:E768"/>
    <mergeCell ref="B719:E719"/>
    <mergeCell ref="B726:E726"/>
    <mergeCell ref="B729:E729"/>
    <mergeCell ref="B730:E730"/>
    <mergeCell ref="B731:E731"/>
    <mergeCell ref="B732:E732"/>
    <mergeCell ref="B733:E733"/>
    <mergeCell ref="B734:E734"/>
    <mergeCell ref="B741:E741"/>
    <mergeCell ref="B572:E572"/>
    <mergeCell ref="B573:E573"/>
    <mergeCell ref="B604:E604"/>
    <mergeCell ref="B587:E587"/>
    <mergeCell ref="B272:E272"/>
    <mergeCell ref="B273:E273"/>
    <mergeCell ref="B235:E235"/>
    <mergeCell ref="B238:E238"/>
    <mergeCell ref="B239:E239"/>
    <mergeCell ref="B240:E240"/>
    <mergeCell ref="B251:E251"/>
    <mergeCell ref="B254:E254"/>
    <mergeCell ref="B255:E255"/>
    <mergeCell ref="B270:E270"/>
    <mergeCell ref="B256:E256"/>
    <mergeCell ref="B257:E257"/>
    <mergeCell ref="B258:E258"/>
    <mergeCell ref="B259:E259"/>
    <mergeCell ref="B147:E147"/>
    <mergeCell ref="B148:E148"/>
    <mergeCell ref="B193:E193"/>
    <mergeCell ref="B80:E80"/>
    <mergeCell ref="B558:E558"/>
    <mergeCell ref="B559:E559"/>
    <mergeCell ref="B567:E567"/>
    <mergeCell ref="B570:E570"/>
    <mergeCell ref="B571:E571"/>
    <mergeCell ref="B68:E68"/>
    <mergeCell ref="B69:E69"/>
    <mergeCell ref="B70:E70"/>
    <mergeCell ref="B71:E71"/>
    <mergeCell ref="B72:E72"/>
    <mergeCell ref="B73:E73"/>
    <mergeCell ref="B271:E271"/>
    <mergeCell ref="B219:E219"/>
    <mergeCell ref="B18:E18"/>
    <mergeCell ref="B25:E25"/>
    <mergeCell ref="B28:E28"/>
    <mergeCell ref="B29:E29"/>
    <mergeCell ref="B30:E30"/>
    <mergeCell ref="B31:E31"/>
    <mergeCell ref="B32:E32"/>
    <mergeCell ref="B33:E33"/>
    <mergeCell ref="B40:E40"/>
    <mergeCell ref="B103:E103"/>
    <mergeCell ref="B130:E130"/>
    <mergeCell ref="B131:E131"/>
    <mergeCell ref="B132:E132"/>
    <mergeCell ref="B133:E133"/>
    <mergeCell ref="B140:E140"/>
    <mergeCell ref="B143:E143"/>
    <mergeCell ref="B87:E87"/>
    <mergeCell ref="B88:E88"/>
    <mergeCell ref="B95:E95"/>
    <mergeCell ref="B98:E98"/>
    <mergeCell ref="B99:E99"/>
    <mergeCell ref="B100:E100"/>
    <mergeCell ref="B101:E101"/>
    <mergeCell ref="B102:E102"/>
    <mergeCell ref="B83:E83"/>
    <mergeCell ref="B84:E84"/>
    <mergeCell ref="B85:E85"/>
    <mergeCell ref="B86:E86"/>
    <mergeCell ref="B211:E211"/>
    <mergeCell ref="B125:E125"/>
    <mergeCell ref="B128:E128"/>
    <mergeCell ref="B129:E129"/>
    <mergeCell ref="B110:E110"/>
    <mergeCell ref="B113:E113"/>
    <mergeCell ref="B114:E114"/>
    <mergeCell ref="B115:E115"/>
    <mergeCell ref="B116:E116"/>
    <mergeCell ref="B117:E117"/>
    <mergeCell ref="B118:E118"/>
    <mergeCell ref="B194:E194"/>
    <mergeCell ref="B195:E195"/>
    <mergeCell ref="B157:E157"/>
    <mergeCell ref="B160:E160"/>
    <mergeCell ref="B161:E161"/>
    <mergeCell ref="B162:E162"/>
    <mergeCell ref="B163:E163"/>
    <mergeCell ref="B164:E164"/>
    <mergeCell ref="B165:E165"/>
    <mergeCell ref="B172:E172"/>
    <mergeCell ref="B144:E144"/>
    <mergeCell ref="B145:E145"/>
    <mergeCell ref="B146:E146"/>
    <mergeCell ref="B10:E10"/>
    <mergeCell ref="B13:E13"/>
    <mergeCell ref="B14:E14"/>
    <mergeCell ref="B15:E15"/>
    <mergeCell ref="B16:E16"/>
    <mergeCell ref="B17:E17"/>
    <mergeCell ref="B52:E52"/>
    <mergeCell ref="B56:E56"/>
    <mergeCell ref="B65:E65"/>
    <mergeCell ref="B44:E44"/>
    <mergeCell ref="B45:E45"/>
    <mergeCell ref="B46:E46"/>
    <mergeCell ref="B47:E47"/>
    <mergeCell ref="B48:E48"/>
    <mergeCell ref="B43:E43"/>
    <mergeCell ref="B274:E274"/>
    <mergeCell ref="B275:E275"/>
    <mergeCell ref="B283:E283"/>
    <mergeCell ref="B441:E441"/>
    <mergeCell ref="B444:E444"/>
    <mergeCell ref="B445:E445"/>
    <mergeCell ref="B446:E446"/>
    <mergeCell ref="B447:E447"/>
    <mergeCell ref="B449:E449"/>
    <mergeCell ref="B338:E338"/>
    <mergeCell ref="B448:E448"/>
    <mergeCell ref="B390:E390"/>
    <mergeCell ref="B302:E302"/>
    <mergeCell ref="B303:E303"/>
    <mergeCell ref="B304:E304"/>
    <mergeCell ref="B305:E305"/>
    <mergeCell ref="B306:E306"/>
    <mergeCell ref="B314:E314"/>
    <mergeCell ref="B317:E317"/>
    <mergeCell ref="B318:E318"/>
    <mergeCell ref="B319:E319"/>
    <mergeCell ref="B320:E320"/>
    <mergeCell ref="B321:E321"/>
    <mergeCell ref="B431:E431"/>
    <mergeCell ref="B222:E222"/>
    <mergeCell ref="B223:E223"/>
    <mergeCell ref="B224:E224"/>
    <mergeCell ref="B225:E225"/>
    <mergeCell ref="B333:E333"/>
    <mergeCell ref="B334:E334"/>
    <mergeCell ref="B335:E335"/>
    <mergeCell ref="B336:E336"/>
    <mergeCell ref="B337:E337"/>
    <mergeCell ref="B330:E330"/>
    <mergeCell ref="B226:E226"/>
    <mergeCell ref="B227:E227"/>
    <mergeCell ref="B241:E241"/>
    <mergeCell ref="B242:E242"/>
    <mergeCell ref="B243:E243"/>
    <mergeCell ref="B286:E286"/>
    <mergeCell ref="B287:E287"/>
    <mergeCell ref="B288:E288"/>
    <mergeCell ref="B289:E289"/>
    <mergeCell ref="B290:E290"/>
    <mergeCell ref="B291:E291"/>
    <mergeCell ref="B267:E267"/>
    <mergeCell ref="B298:E298"/>
    <mergeCell ref="B301:E301"/>
    <mergeCell ref="B1585:E1585"/>
    <mergeCell ref="B1586:E1586"/>
    <mergeCell ref="B1587:E1587"/>
    <mergeCell ref="B1588:E1588"/>
    <mergeCell ref="B1672:E1672"/>
    <mergeCell ref="B1675:E1675"/>
    <mergeCell ref="B1676:E1676"/>
    <mergeCell ref="B1677:E1677"/>
    <mergeCell ref="B1678:E1678"/>
    <mergeCell ref="A1620:G1620"/>
    <mergeCell ref="B1618:E1618"/>
    <mergeCell ref="B1627:E1627"/>
    <mergeCell ref="B1630:E1630"/>
    <mergeCell ref="B1631:E1631"/>
    <mergeCell ref="B1632:E1632"/>
    <mergeCell ref="B1633:E1633"/>
    <mergeCell ref="B1634:E1634"/>
    <mergeCell ref="B1635:E1635"/>
    <mergeCell ref="B1646:E1646"/>
    <mergeCell ref="B1647:E1647"/>
    <mergeCell ref="B1614:E1614"/>
    <mergeCell ref="B1615:E1615"/>
    <mergeCell ref="B1616:E1616"/>
    <mergeCell ref="B1617:E1617"/>
    <mergeCell ref="B1567:E1567"/>
    <mergeCell ref="B1568:E1568"/>
    <mergeCell ref="B1569:E1569"/>
    <mergeCell ref="B1570:E1570"/>
    <mergeCell ref="B1571:E1571"/>
    <mergeCell ref="B1572:E1572"/>
    <mergeCell ref="B1580:E1580"/>
    <mergeCell ref="B1583:E1583"/>
    <mergeCell ref="B1584:E1584"/>
    <mergeCell ref="B1541:E1541"/>
    <mergeCell ref="B1548:E1548"/>
    <mergeCell ref="B1551:E1551"/>
    <mergeCell ref="B1552:E1552"/>
    <mergeCell ref="B1553:E1553"/>
    <mergeCell ref="B1554:E1554"/>
    <mergeCell ref="B1555:E1555"/>
    <mergeCell ref="B1556:E1556"/>
    <mergeCell ref="B1564:E1564"/>
    <mergeCell ref="B1507:E1507"/>
    <mergeCell ref="B1508:E1508"/>
    <mergeCell ref="B1533:E1533"/>
    <mergeCell ref="B1536:E1536"/>
    <mergeCell ref="B1537:E1537"/>
    <mergeCell ref="B1538:E1538"/>
    <mergeCell ref="B1539:E1539"/>
    <mergeCell ref="B1540:E1540"/>
    <mergeCell ref="B1516:E1516"/>
    <mergeCell ref="B1519:E1519"/>
    <mergeCell ref="B1520:E1520"/>
    <mergeCell ref="B1521:E1521"/>
    <mergeCell ref="B1522:E1522"/>
    <mergeCell ref="B1523:E1523"/>
    <mergeCell ref="B1524:E1524"/>
    <mergeCell ref="A1526:G1526"/>
    <mergeCell ref="B1503:E1503"/>
    <mergeCell ref="B1504:E1504"/>
    <mergeCell ref="B1505:E1505"/>
    <mergeCell ref="B1506:E1506"/>
    <mergeCell ref="B1457:E1457"/>
    <mergeCell ref="B1458:E1458"/>
    <mergeCell ref="B1459:E1459"/>
    <mergeCell ref="B1460:E1460"/>
    <mergeCell ref="B1461:E1461"/>
    <mergeCell ref="B1473:E1473"/>
    <mergeCell ref="B1490:E1490"/>
    <mergeCell ref="B1491:E1491"/>
    <mergeCell ref="B1492:E1492"/>
    <mergeCell ref="B1493:E1493"/>
    <mergeCell ref="B1474:E1474"/>
    <mergeCell ref="B1475:E1475"/>
    <mergeCell ref="B1476:E1476"/>
    <mergeCell ref="B1477:E1477"/>
    <mergeCell ref="B1500:E1500"/>
    <mergeCell ref="B1488:E1488"/>
    <mergeCell ref="B1489:E1489"/>
    <mergeCell ref="B1485:E1485"/>
    <mergeCell ref="B1427:E1427"/>
    <mergeCell ref="B1428:E1428"/>
    <mergeCell ref="B1429:E1429"/>
    <mergeCell ref="B1430:E1430"/>
    <mergeCell ref="B1411:E1411"/>
    <mergeCell ref="B1412:E1412"/>
    <mergeCell ref="B1413:E1413"/>
    <mergeCell ref="B1414:E1414"/>
    <mergeCell ref="B1422:E1422"/>
    <mergeCell ref="B1397:E1397"/>
    <mergeCell ref="B1398:E1398"/>
    <mergeCell ref="B1406:E1406"/>
    <mergeCell ref="B1409:E1409"/>
    <mergeCell ref="B1337:E1337"/>
    <mergeCell ref="B1359:E1359"/>
    <mergeCell ref="B1362:E1362"/>
    <mergeCell ref="B1374:E1374"/>
    <mergeCell ref="B1377:E1377"/>
    <mergeCell ref="B1378:E1378"/>
    <mergeCell ref="B1379:E1379"/>
    <mergeCell ref="B1380:E1380"/>
    <mergeCell ref="B1381:E1381"/>
    <mergeCell ref="B1382:E1382"/>
    <mergeCell ref="B1390:E1390"/>
    <mergeCell ref="B1393:E1393"/>
    <mergeCell ref="B1410:E1410"/>
    <mergeCell ref="B1302:E1302"/>
    <mergeCell ref="B1303:E1303"/>
    <mergeCell ref="B1304:E1304"/>
    <mergeCell ref="B1305:E1305"/>
    <mergeCell ref="B1314:E1314"/>
    <mergeCell ref="B1322:E1322"/>
    <mergeCell ref="B1363:E1363"/>
    <mergeCell ref="B1364:E1364"/>
    <mergeCell ref="B1365:E1365"/>
    <mergeCell ref="B1366:E1366"/>
    <mergeCell ref="B1367:E1367"/>
    <mergeCell ref="B1329:E1329"/>
    <mergeCell ref="B1344:E1344"/>
    <mergeCell ref="B1347:E1347"/>
    <mergeCell ref="B1348:E1348"/>
    <mergeCell ref="B1349:E1349"/>
    <mergeCell ref="B1350:E1350"/>
    <mergeCell ref="B1351:E1351"/>
    <mergeCell ref="B1352:E1352"/>
    <mergeCell ref="B1333:E1333"/>
    <mergeCell ref="B1394:E1394"/>
    <mergeCell ref="B1395:E1395"/>
    <mergeCell ref="B1396:E1396"/>
    <mergeCell ref="B1269:E1269"/>
    <mergeCell ref="B1270:E1270"/>
    <mergeCell ref="B1271:E1271"/>
    <mergeCell ref="B1334:E1334"/>
    <mergeCell ref="B1335:E1335"/>
    <mergeCell ref="B1336:E1336"/>
    <mergeCell ref="B1281:E1281"/>
    <mergeCell ref="B1272:E1272"/>
    <mergeCell ref="B1273:E1273"/>
    <mergeCell ref="B1231:E1231"/>
    <mergeCell ref="B1234:E1234"/>
    <mergeCell ref="B1235:E1235"/>
    <mergeCell ref="B1236:E1236"/>
    <mergeCell ref="B1237:E1237"/>
    <mergeCell ref="B1238:E1238"/>
    <mergeCell ref="B1256:E1256"/>
    <mergeCell ref="B1265:E1265"/>
    <mergeCell ref="B1268:E1268"/>
    <mergeCell ref="B1253:E1253"/>
    <mergeCell ref="B1254:E1254"/>
    <mergeCell ref="B1255:E1255"/>
    <mergeCell ref="B1239:E1239"/>
    <mergeCell ref="B1248:E1248"/>
    <mergeCell ref="B1251:E1251"/>
    <mergeCell ref="B1252:E1252"/>
    <mergeCell ref="B1220:E1220"/>
    <mergeCell ref="B1221:E1221"/>
    <mergeCell ref="B1222:E1222"/>
    <mergeCell ref="B1180:E1180"/>
    <mergeCell ref="B1183:E1183"/>
    <mergeCell ref="B1184:E1184"/>
    <mergeCell ref="B1185:E1185"/>
    <mergeCell ref="B1186:E1186"/>
    <mergeCell ref="B1187:E1187"/>
    <mergeCell ref="B1188:E1188"/>
    <mergeCell ref="B1197:E1197"/>
    <mergeCell ref="B1200:E1200"/>
    <mergeCell ref="B1201:E1201"/>
    <mergeCell ref="B1202:E1202"/>
    <mergeCell ref="B1203:E1203"/>
    <mergeCell ref="B1204:E1204"/>
    <mergeCell ref="B949:E949"/>
    <mergeCell ref="B881:E881"/>
    <mergeCell ref="B884:E884"/>
    <mergeCell ref="B885:E885"/>
    <mergeCell ref="B1205:E1205"/>
    <mergeCell ref="B1214:E1214"/>
    <mergeCell ref="B1217:E1217"/>
    <mergeCell ref="B1218:E1218"/>
    <mergeCell ref="B1219:E1219"/>
    <mergeCell ref="B1007:E1007"/>
    <mergeCell ref="B1011:E1011"/>
    <mergeCell ref="B991:E991"/>
    <mergeCell ref="B999:E999"/>
    <mergeCell ref="B903:E903"/>
    <mergeCell ref="B904:E904"/>
    <mergeCell ref="B911:E911"/>
    <mergeCell ref="B914:E914"/>
    <mergeCell ref="B915:E915"/>
    <mergeCell ref="B916:E916"/>
    <mergeCell ref="B917:E917"/>
    <mergeCell ref="B918:E918"/>
    <mergeCell ref="B919:E919"/>
    <mergeCell ref="B953:E953"/>
    <mergeCell ref="B951:E951"/>
    <mergeCell ref="B960:E960"/>
    <mergeCell ref="B963:E963"/>
    <mergeCell ref="B964:E964"/>
    <mergeCell ref="B965:E965"/>
    <mergeCell ref="B966:E966"/>
    <mergeCell ref="B967:E967"/>
    <mergeCell ref="B968:E968"/>
    <mergeCell ref="B950:E950"/>
    <mergeCell ref="B952:E952"/>
    <mergeCell ref="B889:E889"/>
    <mergeCell ref="B923:E923"/>
    <mergeCell ref="B899:E899"/>
    <mergeCell ref="B900:E900"/>
    <mergeCell ref="B901:E901"/>
    <mergeCell ref="B902:E902"/>
    <mergeCell ref="B930:E930"/>
    <mergeCell ref="B848:E848"/>
    <mergeCell ref="B874:E874"/>
    <mergeCell ref="B854:E854"/>
    <mergeCell ref="B866:E866"/>
    <mergeCell ref="B870:E870"/>
    <mergeCell ref="B887:E887"/>
    <mergeCell ref="B896:E896"/>
    <mergeCell ref="B393:E393"/>
    <mergeCell ref="B829:E829"/>
    <mergeCell ref="B830:E830"/>
    <mergeCell ref="B831:E831"/>
    <mergeCell ref="B832:E832"/>
    <mergeCell ref="B886:E886"/>
    <mergeCell ref="B844:E844"/>
    <mergeCell ref="A850:F850"/>
    <mergeCell ref="B836:E836"/>
    <mergeCell ref="B858:E858"/>
    <mergeCell ref="B862:E862"/>
    <mergeCell ref="B840:E840"/>
    <mergeCell ref="B504:E504"/>
    <mergeCell ref="B433:E433"/>
    <mergeCell ref="B434:E434"/>
    <mergeCell ref="B623:E623"/>
    <mergeCell ref="B605:E605"/>
    <mergeCell ref="B606:E606"/>
    <mergeCell ref="B607:E607"/>
    <mergeCell ref="B615:E615"/>
    <mergeCell ref="B618:E618"/>
    <mergeCell ref="B619:E619"/>
    <mergeCell ref="B627:E627"/>
    <mergeCell ref="B714:E714"/>
    <mergeCell ref="B557:E557"/>
    <mergeCell ref="B432:E432"/>
    <mergeCell ref="B345:E345"/>
    <mergeCell ref="B348:E348"/>
    <mergeCell ref="B349:E349"/>
    <mergeCell ref="B350:E350"/>
    <mergeCell ref="B322:E322"/>
    <mergeCell ref="B368:E368"/>
    <mergeCell ref="B375:E375"/>
    <mergeCell ref="B380:E380"/>
    <mergeCell ref="B381:E381"/>
    <mergeCell ref="B382:E382"/>
    <mergeCell ref="B383:E383"/>
    <mergeCell ref="B351:E351"/>
    <mergeCell ref="B352:E352"/>
    <mergeCell ref="B353:E353"/>
    <mergeCell ref="B360:E360"/>
    <mergeCell ref="B363:E363"/>
    <mergeCell ref="B364:E364"/>
    <mergeCell ref="B365:E365"/>
    <mergeCell ref="B366:E366"/>
    <mergeCell ref="B367:E367"/>
    <mergeCell ref="B378:E378"/>
    <mergeCell ref="B379:E379"/>
    <mergeCell ref="B827:E827"/>
    <mergeCell ref="B620:E620"/>
    <mergeCell ref="B621:E621"/>
    <mergeCell ref="B622:E622"/>
    <mergeCell ref="B801:E801"/>
    <mergeCell ref="B802:E802"/>
    <mergeCell ref="B815:E815"/>
    <mergeCell ref="B574:E574"/>
    <mergeCell ref="B671:E671"/>
    <mergeCell ref="B672:E672"/>
    <mergeCell ref="B588:E588"/>
    <mergeCell ref="B589:E589"/>
    <mergeCell ref="B590:E590"/>
    <mergeCell ref="B591:E591"/>
    <mergeCell ref="B599:E599"/>
    <mergeCell ref="B602:E602"/>
    <mergeCell ref="B603:E603"/>
    <mergeCell ref="B575:E575"/>
    <mergeCell ref="B583:E583"/>
    <mergeCell ref="B586:E586"/>
    <mergeCell ref="B715:E715"/>
    <mergeCell ref="B716:E716"/>
    <mergeCell ref="B717:E717"/>
    <mergeCell ref="B718:E718"/>
    <mergeCell ref="B1169:E1169"/>
    <mergeCell ref="B1021:E1021"/>
    <mergeCell ref="B1025:E1025"/>
    <mergeCell ref="B1029:E1029"/>
    <mergeCell ref="B1146:E1146"/>
    <mergeCell ref="B1149:E1149"/>
    <mergeCell ref="B1150:E1150"/>
    <mergeCell ref="B1133:E1133"/>
    <mergeCell ref="B1134:E1134"/>
    <mergeCell ref="B1135:E1135"/>
    <mergeCell ref="B1136:E1136"/>
    <mergeCell ref="B1137:E1137"/>
    <mergeCell ref="B1138:E1138"/>
    <mergeCell ref="B1033:E1033"/>
    <mergeCell ref="B1045:E1045"/>
    <mergeCell ref="B1049:E1049"/>
    <mergeCell ref="B1053:E1053"/>
    <mergeCell ref="B1037:E1037"/>
    <mergeCell ref="B1041:E1041"/>
    <mergeCell ref="B1152:E1152"/>
    <mergeCell ref="B1153:E1153"/>
    <mergeCell ref="B1154:E1154"/>
    <mergeCell ref="B1163:E1163"/>
    <mergeCell ref="B1166:E1166"/>
    <mergeCell ref="B475:E475"/>
    <mergeCell ref="B476:E476"/>
    <mergeCell ref="B477:E477"/>
    <mergeCell ref="B478:E478"/>
    <mergeCell ref="B460:E460"/>
    <mergeCell ref="B461:E461"/>
    <mergeCell ref="B462:E462"/>
    <mergeCell ref="B463:E463"/>
    <mergeCell ref="B456:E456"/>
    <mergeCell ref="B459:E459"/>
    <mergeCell ref="B464:E464"/>
    <mergeCell ref="B472:E472"/>
    <mergeCell ref="B394:E394"/>
    <mergeCell ref="B395:E395"/>
    <mergeCell ref="B396:E396"/>
    <mergeCell ref="B397:E397"/>
    <mergeCell ref="B398:E398"/>
    <mergeCell ref="B426:E426"/>
    <mergeCell ref="B429:E429"/>
    <mergeCell ref="B430:E430"/>
    <mergeCell ref="B419:E419"/>
    <mergeCell ref="B405:E405"/>
    <mergeCell ref="B408:E408"/>
    <mergeCell ref="B409:E409"/>
    <mergeCell ref="B410:E410"/>
    <mergeCell ref="B411:E411"/>
    <mergeCell ref="B412:E412"/>
    <mergeCell ref="B413:E413"/>
    <mergeCell ref="B1130:E1130"/>
    <mergeCell ref="B1104:E1104"/>
    <mergeCell ref="B1109:E1109"/>
    <mergeCell ref="B1113:E1113"/>
    <mergeCell ref="B1118:E1118"/>
    <mergeCell ref="B1123:E1123"/>
    <mergeCell ref="B1057:E1057"/>
    <mergeCell ref="B1064:E1064"/>
    <mergeCell ref="B1069:E1069"/>
    <mergeCell ref="B1074:E1074"/>
    <mergeCell ref="B1079:E1079"/>
    <mergeCell ref="B1084:E1084"/>
    <mergeCell ref="B1089:E1089"/>
    <mergeCell ref="B1094:E1094"/>
    <mergeCell ref="B1099:E1099"/>
    <mergeCell ref="B479:E479"/>
    <mergeCell ref="B480:E480"/>
    <mergeCell ref="B488:E488"/>
    <mergeCell ref="B541:E541"/>
    <mergeCell ref="B542:E542"/>
    <mergeCell ref="B543:E543"/>
    <mergeCell ref="B551:E551"/>
    <mergeCell ref="B491:E491"/>
    <mergeCell ref="B492:E492"/>
    <mergeCell ref="B493:E493"/>
    <mergeCell ref="B494:E494"/>
    <mergeCell ref="B495:E495"/>
    <mergeCell ref="B496:E496"/>
    <mergeCell ref="B528:E528"/>
    <mergeCell ref="B535:E535"/>
    <mergeCell ref="B507:E507"/>
    <mergeCell ref="B508:E508"/>
    <mergeCell ref="B509:E509"/>
    <mergeCell ref="B510:E510"/>
    <mergeCell ref="B511:E511"/>
    <mergeCell ref="B512:E512"/>
    <mergeCell ref="B520:E520"/>
    <mergeCell ref="B523:E523"/>
    <mergeCell ref="B524:E524"/>
    <mergeCell ref="B525:E525"/>
    <mergeCell ref="B526:E526"/>
    <mergeCell ref="B527:E527"/>
    <mergeCell ref="B538:E538"/>
    <mergeCell ref="B539:E539"/>
    <mergeCell ref="B540:E540"/>
    <mergeCell ref="B704:E704"/>
    <mergeCell ref="B711:E711"/>
    <mergeCell ref="B642:E642"/>
    <mergeCell ref="B649:E649"/>
    <mergeCell ref="B667:E667"/>
    <mergeCell ref="B668:E668"/>
    <mergeCell ref="B669:E669"/>
    <mergeCell ref="B670:E670"/>
    <mergeCell ref="B634:E634"/>
    <mergeCell ref="B637:E637"/>
    <mergeCell ref="B638:E638"/>
    <mergeCell ref="B639:E639"/>
    <mergeCell ref="B640:E640"/>
    <mergeCell ref="B641:E641"/>
    <mergeCell ref="B652:E652"/>
    <mergeCell ref="B554:E554"/>
    <mergeCell ref="B555:E555"/>
    <mergeCell ref="B556:E556"/>
    <mergeCell ref="B1167:E1167"/>
    <mergeCell ref="B1168:E1168"/>
    <mergeCell ref="B653:E653"/>
    <mergeCell ref="B654:E654"/>
    <mergeCell ref="B655:E655"/>
    <mergeCell ref="B656:E656"/>
    <mergeCell ref="B657:E657"/>
    <mergeCell ref="B664:E664"/>
    <mergeCell ref="B816:E816"/>
    <mergeCell ref="B817:E817"/>
    <mergeCell ref="B824:E824"/>
    <mergeCell ref="B680:E680"/>
    <mergeCell ref="B683:E683"/>
    <mergeCell ref="B684:E684"/>
    <mergeCell ref="B685:E685"/>
    <mergeCell ref="B686:E686"/>
    <mergeCell ref="B687:E687"/>
    <mergeCell ref="B688:E688"/>
    <mergeCell ref="B696:E696"/>
    <mergeCell ref="B699:E699"/>
    <mergeCell ref="B700:E700"/>
    <mergeCell ref="B701:E701"/>
    <mergeCell ref="B702:E702"/>
    <mergeCell ref="B703:E703"/>
    <mergeCell ref="B1702:E1702"/>
    <mergeCell ref="B1705:E1705"/>
    <mergeCell ref="B1723:E1723"/>
    <mergeCell ref="B1724:E1724"/>
    <mergeCell ref="B1725:E1725"/>
    <mergeCell ref="B1706:E1706"/>
    <mergeCell ref="B1595:E1595"/>
    <mergeCell ref="B1598:E1598"/>
    <mergeCell ref="B1599:E1599"/>
    <mergeCell ref="B1600:E1600"/>
    <mergeCell ref="B1601:E1601"/>
    <mergeCell ref="B1602:E1602"/>
    <mergeCell ref="B1603:E1603"/>
    <mergeCell ref="B1610:E1610"/>
    <mergeCell ref="B1613:E1613"/>
    <mergeCell ref="B1642:E1642"/>
    <mergeCell ref="B1645:E1645"/>
    <mergeCell ref="B1679:E1679"/>
    <mergeCell ref="B1680:E1680"/>
    <mergeCell ref="B1687:E1687"/>
    <mergeCell ref="B1690:E1690"/>
    <mergeCell ref="B1691:E1691"/>
    <mergeCell ref="B1692:E1692"/>
    <mergeCell ref="B1693:E1693"/>
    <mergeCell ref="A1:G1"/>
    <mergeCell ref="A3:G3"/>
    <mergeCell ref="A58:G58"/>
    <mergeCell ref="A150:G150"/>
    <mergeCell ref="A415:G415"/>
    <mergeCell ref="A1013:G1013"/>
    <mergeCell ref="A1059:G1059"/>
    <mergeCell ref="B1694:E1694"/>
    <mergeCell ref="B1695:E1695"/>
    <mergeCell ref="B828:E828"/>
    <mergeCell ref="B888:E888"/>
    <mergeCell ref="B1665:E1665"/>
    <mergeCell ref="B1648:E1648"/>
    <mergeCell ref="B1649:E1649"/>
    <mergeCell ref="B1650:E1650"/>
    <mergeCell ref="B1657:E1657"/>
    <mergeCell ref="B1660:E1660"/>
    <mergeCell ref="B1661:E1661"/>
    <mergeCell ref="B1662:E1662"/>
    <mergeCell ref="B1663:E1663"/>
    <mergeCell ref="B1664:E1664"/>
    <mergeCell ref="B1151:E1151"/>
    <mergeCell ref="B1170:E1170"/>
    <mergeCell ref="B1171:E1171"/>
  </mergeCells>
  <pageMargins left="0.39370078740157483" right="0.39370078740157483" top="0.19685039370078741" bottom="0.19685039370078741" header="0.19685039370078741" footer="0.19685039370078741"/>
  <pageSetup paperSize="9" scale="83" fitToHeight="0" orientation="portrait" verticalDpi="1200" r:id="rId1"/>
  <rowBreaks count="99" manualBreakCount="99">
    <brk id="34" max="6" man="1"/>
    <brk id="57" max="6" man="1"/>
    <brk id="74" max="6" man="1"/>
    <brk id="89" max="6" man="1"/>
    <brk id="104" max="6" man="1"/>
    <brk id="119" max="6" man="1"/>
    <brk id="134" max="6" man="1"/>
    <brk id="148" max="6" man="1"/>
    <brk id="166" max="6" man="1"/>
    <brk id="181" max="6" man="1"/>
    <brk id="196" max="6" man="1"/>
    <brk id="212" max="6" man="1"/>
    <brk id="228" max="6" man="1"/>
    <brk id="244" max="6" man="1"/>
    <brk id="260" max="6" man="1"/>
    <brk id="276" max="6" man="1"/>
    <brk id="292" max="6" man="1"/>
    <brk id="307" max="6" man="1"/>
    <brk id="322" max="6" man="1"/>
    <brk id="323" max="6" man="1"/>
    <brk id="338" max="6" man="1"/>
    <brk id="339" max="6" man="1"/>
    <brk id="353" max="6" man="1"/>
    <brk id="354" max="6" man="1"/>
    <brk id="368" max="6" man="1"/>
    <brk id="369" max="6" man="1"/>
    <brk id="384" max="6" man="1"/>
    <brk id="398" max="6" man="1"/>
    <brk id="399" max="6" man="1"/>
    <brk id="414" max="6" man="1"/>
    <brk id="435" max="6" man="1"/>
    <brk id="450" max="6" man="1"/>
    <brk id="465" max="6" man="1"/>
    <brk id="481" max="6" man="1"/>
    <brk id="497" max="6" man="1"/>
    <brk id="513" max="6" man="1"/>
    <brk id="529" max="6" man="1"/>
    <brk id="544" max="6" man="1"/>
    <brk id="560" max="6" man="1"/>
    <brk id="576" max="6" man="1"/>
    <brk id="592" max="6" man="1"/>
    <brk id="608" max="6" man="1"/>
    <brk id="624" max="6" man="1"/>
    <brk id="643" max="6" man="1"/>
    <brk id="658" max="6" man="1"/>
    <brk id="673" max="6" man="1"/>
    <brk id="689" max="6" man="1"/>
    <brk id="705" max="6" man="1"/>
    <brk id="720" max="6" man="1"/>
    <brk id="750" max="6" man="1"/>
    <brk id="773" max="6" man="1"/>
    <brk id="803" max="6" man="1"/>
    <brk id="833" max="6" man="1"/>
    <brk id="849" max="6" man="1"/>
    <brk id="863" max="6" man="1"/>
    <brk id="875" max="6" man="1"/>
    <brk id="905" max="6" man="1"/>
    <brk id="920" max="6" man="1"/>
    <brk id="939" max="6" man="1"/>
    <brk id="954" max="6" man="1"/>
    <brk id="969" max="6" man="1"/>
    <brk id="984" max="6" man="1"/>
    <brk id="1000" max="6" man="1"/>
    <brk id="1012" max="6" man="1"/>
    <brk id="1026" max="6" man="1"/>
    <brk id="1034" max="6" man="1"/>
    <brk id="1042" max="6" man="1"/>
    <brk id="1050" max="6" man="1"/>
    <brk id="1058" max="6" man="1"/>
    <brk id="1080" max="6" man="1"/>
    <brk id="1100" max="6" man="1"/>
    <brk id="1114" max="6" man="1"/>
    <brk id="1124" max="6" man="1"/>
    <brk id="1139" max="6" man="1"/>
    <brk id="1154" max="6" man="1"/>
    <brk id="1155" max="6" man="1"/>
    <brk id="1171" max="6" man="1"/>
    <brk id="1189" max="6" man="1"/>
    <brk id="1206" max="6" man="1"/>
    <brk id="1222" max="6" man="1"/>
    <brk id="1240" max="6" man="1"/>
    <brk id="1256" max="6" man="1"/>
    <brk id="1274" max="6" man="1"/>
    <brk id="1306" max="6" man="1"/>
    <brk id="1338" max="6" man="1"/>
    <brk id="1368" max="6" man="1"/>
    <brk id="1399" max="6" man="1"/>
    <brk id="1431" max="6" man="1"/>
    <brk id="1447" max="6" man="1"/>
    <brk id="1462" max="6" man="1"/>
    <brk id="1478" max="6" man="1"/>
    <brk id="1494" max="6" man="1"/>
    <brk id="1525" max="6" man="1"/>
    <brk id="1542" max="6" man="1"/>
    <brk id="1573" max="6" man="1"/>
    <brk id="1604" max="6" man="1"/>
    <brk id="1636" max="6" man="1"/>
    <brk id="1666" max="6" man="1"/>
    <brk id="1696" max="6" man="1"/>
  </rowBreaks>
  <colBreaks count="1" manualBreakCount="1">
    <brk id="8" max="1048575" man="1"/>
  </colBreaks>
  <ignoredErrors>
    <ignoredError sqref="F1153 F1170 F1187 F1204 F1221 F1238 F1255 F1272 F1523 F72 F102 F87 F147 F305 F321 F352 F367 F382 F397 F433 F448 F463 F511 F527 F542 F801 F816 F831 F1137 F412 F17 F32 F47 F132 F117 F337 F479 F495 F558 F574 F590 F606 F622 F641 F656 F671 F687 F703 F718 F733 F748 F771 F786 F888 F903 F918 F937 F952 F967 F982 F1288 F1304 F1336 F1351 F1381 F1397 F1413 F1429 F1445 F1507 F1540 F1555 F1571 F1587 F1602 F1617 F1634 F1649 F1664 F1679 F1694 F1709 F1724 F1366 F164 F179 F194 F210 F226 F242 F258 F274 F290 F1492 F1461 F1477 F132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I22" sqref="I22"/>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Tabelle</vt:lpstr>
      <vt:lpstr>Foglio2</vt:lpstr>
      <vt:lpstr>Tabelle!Area_stampa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PCF</dc:creator>
  <cp:lastModifiedBy>Antonio Spina</cp:lastModifiedBy>
  <cp:lastPrinted>2025-03-21T18:38:07Z</cp:lastPrinted>
  <dcterms:created xsi:type="dcterms:W3CDTF">2012-07-24T19:16:20Z</dcterms:created>
  <dcterms:modified xsi:type="dcterms:W3CDTF">2025-05-15T16:13:14Z</dcterms:modified>
</cp:coreProperties>
</file>